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2.xml.rels" ContentType="application/vnd.openxmlformats-package.relationships+xml"/>
  <Override PartName="/xl/theme/theme1.xml" ContentType="application/vnd.openxmlformats-officedocument.theme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drawings/vmlDrawing1.vml" ContentType="application/vnd.openxmlformats-officedocument.vmlDrawi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Uniformes" sheetId="1" state="visible" r:id="rId3"/>
    <sheet name="EPI's" sheetId="2" state="visible" r:id="rId4"/>
    <sheet name="Ferramentas" sheetId="3" state="visible" r:id="rId5"/>
  </sheets>
  <definedNames>
    <definedName function="false" hidden="false" localSheetId="1" name="_xlnm.Print_Area" vbProcedure="false">'EPI''s'!$A$1:$J$41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2.xml><?xml version="1.0" encoding="utf-8"?>
<comments xmlns="http://schemas.openxmlformats.org/spreadsheetml/2006/main" xmlns:xdr="http://schemas.openxmlformats.org/drawingml/2006/spreadsheetDrawing">
  <authors>
    <author>Autor desconhecido</author>
  </authors>
  <commentList>
    <comment ref="B15" authorId="0">
      <text>
        <r>
          <rPr>
            <sz val="10"/>
            <rFont val="Arial"/>
            <family val="2"/>
          </rPr>
          <t xml:space="preserve">Preços encontrados na Shopee:
https://shopee.com.br/search?keyword=caixa%20de%20m%C3%A1scara%20com%20v%C3%A1lvula%20100%20unidades</t>
        </r>
      </text>
    </comment>
    <comment ref="B27" authorId="0">
      <text>
        <r>
          <rPr>
            <sz val="10"/>
            <rFont val="Arial"/>
            <family val="2"/>
          </rPr>
          <t xml:space="preserve">Preços encontrados na Shopee:
https://shopee.com.br/search?keyword=caixa%20de%20m%C3%A1scara%20com%20v%C3%A1lvula%20100%20unidades</t>
        </r>
      </text>
    </comment>
  </commentList>
</comments>
</file>

<file path=xl/sharedStrings.xml><?xml version="1.0" encoding="utf-8"?>
<sst xmlns="http://schemas.openxmlformats.org/spreadsheetml/2006/main" count="191" uniqueCount="109">
  <si>
    <t xml:space="preserve">ANEXO IV</t>
  </si>
  <si>
    <t xml:space="preserve">PLANILHA DE REFERÊNCIA DE FORMAÇÃO DE CUSTOS COM UNIFORMES, EPI’S E FERRAMENTAS</t>
  </si>
  <si>
    <t xml:space="preserve">Os uniformes devem ser fornecidos semestralmente. Sempre que for necessário, a Contratada substituirá os uniformes.</t>
  </si>
  <si>
    <t xml:space="preserve">Itens</t>
  </si>
  <si>
    <t xml:space="preserve">Qte. POR SEMESTRE</t>
  </si>
  <si>
    <t xml:space="preserve">PREÇOS PÚBLICOS</t>
  </si>
  <si>
    <t xml:space="preserve">CUSTO TOTAL</t>
  </si>
  <si>
    <t xml:space="preserve">VALOR UNITÁRIO (R$)</t>
  </si>
  <si>
    <t xml:space="preserve">VALOR MÉDIO (R$)</t>
  </si>
  <si>
    <t xml:space="preserve">MÉDIA X QTDE.</t>
  </si>
  <si>
    <t xml:space="preserve">Camisa Polo, em malha de algodão, azul escura, com logo da empresa impressa.</t>
  </si>
  <si>
    <t xml:space="preserve">Calça jeans (unissex)</t>
  </si>
  <si>
    <t xml:space="preserve">Meia esportiva branca (par)</t>
  </si>
  <si>
    <t xml:space="preserve">CUSTO TOTAL SEMESTRAL</t>
  </si>
  <si>
    <t xml:space="preserve">CUSTO MENSAL = CUSTO TOTAL/6</t>
  </si>
  <si>
    <t xml:space="preserve">Os equipamentos de proteção individual deverão ser fornecidos ANUALMENTE, à exceção dos marcados com asteriscos (*), que deverão ser fornecidos a cada 30(trinta) meses. Sempre que for necessário, a Contratada substituirá os EPI's.</t>
  </si>
  <si>
    <t xml:space="preserve">OFICIAL DE MANUTENÇÃO PREDIAL</t>
  </si>
  <si>
    <t xml:space="preserve">Qte.</t>
  </si>
  <si>
    <t xml:space="preserve">PREÇOS PÚBLICOS </t>
  </si>
  <si>
    <t xml:space="preserve">A</t>
  </si>
  <si>
    <t xml:space="preserve">Bota bidensidade</t>
  </si>
  <si>
    <t xml:space="preserve">2</t>
  </si>
  <si>
    <t xml:space="preserve">B</t>
  </si>
  <si>
    <t xml:space="preserve">Capacete de segurança Aba frontal com suspensão de polietileno com jugular *</t>
  </si>
  <si>
    <t xml:space="preserve">C</t>
  </si>
  <si>
    <t xml:space="preserve">Luva de Alta tensão classe 00, 2,5Kv 500V + Luva de cobertura *</t>
  </si>
  <si>
    <t xml:space="preserve">1</t>
  </si>
  <si>
    <t xml:space="preserve">D</t>
  </si>
  <si>
    <t xml:space="preserve">Cinto de Segurança para trabalho em altura do tipo pára-quedas com talabarte*</t>
  </si>
  <si>
    <t xml:space="preserve">E</t>
  </si>
  <si>
    <t xml:space="preserve">Luva de PVC</t>
  </si>
  <si>
    <t xml:space="preserve">F</t>
  </si>
  <si>
    <t xml:space="preserve">Luva de vaqueta *</t>
  </si>
  <si>
    <t xml:space="preserve">G</t>
  </si>
  <si>
    <t xml:space="preserve">Óculos de segurança contra impactos com lente incolor, armação nylon, com proteção UVA e UVB</t>
  </si>
  <si>
    <t xml:space="preserve">H</t>
  </si>
  <si>
    <t xml:space="preserve">Protetor auditivo tipo plug de inserção com cordão, atenuação superior a 15DB.</t>
  </si>
  <si>
    <t xml:space="preserve">I</t>
  </si>
  <si>
    <t xml:space="preserve">Máscara de proteção contra poeira, com válvula, descartável (Caixas com 100 unidades)</t>
  </si>
  <si>
    <t xml:space="preserve">3</t>
  </si>
  <si>
    <t xml:space="preserve">CUSTO TOTAL </t>
  </si>
  <si>
    <t xml:space="preserve">Custo Mensal dos EPI´s de fornecimento anual = (A+D+E+G+H)/12</t>
  </si>
  <si>
    <t xml:space="preserve">Custo Mensal dos EPI's de fornecimento a cada 30 meses = (B+C+F)/30</t>
  </si>
  <si>
    <t xml:space="preserve">CUSTO MENSAL TOTAL</t>
  </si>
  <si>
    <t xml:space="preserve">SERVENTE DE OBRAS</t>
  </si>
  <si>
    <t xml:space="preserve">Bota de PVC*</t>
  </si>
  <si>
    <t xml:space="preserve">Capacete de segurança, aba frontal com suspensão de polietileno com jugular*</t>
  </si>
  <si>
    <t xml:space="preserve">Bota de couro</t>
  </si>
  <si>
    <t xml:space="preserve">Luva de vaqueta*</t>
  </si>
  <si>
    <t xml:space="preserve">Óculos de segurança contra impactos, com lente incolor, armação nylon, com proteção UVA e UVB</t>
  </si>
  <si>
    <t xml:space="preserve">Custo Mensal dos EPI´s de fornecimento anual = (C+E+F+G+H)/12</t>
  </si>
  <si>
    <t xml:space="preserve">Custo Mensal dos EPI's de fornecimento a cada 30 meses = (A+B+D)/30</t>
  </si>
  <si>
    <t xml:space="preserve">ENGENHEIRO CIVIL</t>
  </si>
  <si>
    <t xml:space="preserve">Custo Mensal dos EPI´s de fornecimento anual = B/12</t>
  </si>
  <si>
    <t xml:space="preserve">Custo Mensal dos EPI's de fornecimento a cada 30 meses = (A)/30</t>
  </si>
  <si>
    <t xml:space="preserve">As ferramentas deverão ser fornecidas a cada trinta meses. Sempre que for necessário, a Contratada substituirá as ferramentas.</t>
  </si>
  <si>
    <t xml:space="preserve">PREÇOS PÚBLICOS – BANCO DE PREÇOS</t>
  </si>
  <si>
    <t xml:space="preserve">PESQUISA DE MERCADO – INTERNET</t>
  </si>
  <si>
    <t xml:space="preserve">Alicate Universal Isol 1000V</t>
  </si>
  <si>
    <t xml:space="preserve">Alicate corte diagonal Isol 1000V</t>
  </si>
  <si>
    <t xml:space="preserve">Alicate de bico Isol 1000V</t>
  </si>
  <si>
    <t xml:space="preserve">Alicate de pressão 10"</t>
  </si>
  <si>
    <t xml:space="preserve">Alicate de Crimpar RJ 11 Rj 45</t>
  </si>
  <si>
    <t xml:space="preserve">Alicate Amperímetro CAT III 1000A</t>
  </si>
  <si>
    <t xml:space="preserve">Alicate Decapador Cabo UTP/FTP</t>
  </si>
  <si>
    <t xml:space="preserve">Alicate Ferramenta de Inserção Punch Down</t>
  </si>
  <si>
    <t xml:space="preserve">Arco de serra 12"</t>
  </si>
  <si>
    <t xml:space="preserve">Chave de fenda 3/16 x 4”</t>
  </si>
  <si>
    <t xml:space="preserve">Chave de fenda 1/4 x 8"</t>
  </si>
  <si>
    <t xml:space="preserve">Chave de fenda 5/16 x 6"</t>
  </si>
  <si>
    <t xml:space="preserve">Chave Philips 1/8 x 5" </t>
  </si>
  <si>
    <t xml:space="preserve">Chave Philips  1/4 x 4"</t>
  </si>
  <si>
    <t xml:space="preserve">Chave Philips 5/16 x 6"</t>
  </si>
  <si>
    <t xml:space="preserve">Chave teste</t>
  </si>
  <si>
    <t xml:space="preserve">Chave grifo(de cano)10"</t>
  </si>
  <si>
    <t xml:space="preserve">Chave grifo(de cano)18"</t>
  </si>
  <si>
    <t xml:space="preserve">Chave grifo para lavatório 11"</t>
  </si>
  <si>
    <t xml:space="preserve">Chave inglêsa 6"</t>
  </si>
  <si>
    <t xml:space="preserve"> Jogo de Chave Allen 25 peças, medidas em mm e polegadas: 0,05”; 1/16”; 5/64”; 3/32”; 7/64”; 1/8”; 9/64”; 5/32”; 3/16”; 7/32”; 1/4”; 5/16”; 3/8” /  0,7; 0,9; 1,3; 1,5; 2; 2,5; 3; 4; 5; 6; 8; 10mm</t>
  </si>
  <si>
    <t xml:space="preserve">Colher de pedreiro 8"</t>
  </si>
  <si>
    <t xml:space="preserve">Cortador de cerâmica 90 cm**</t>
  </si>
  <si>
    <t xml:space="preserve">Desempenadeira dentada</t>
  </si>
  <si>
    <t xml:space="preserve">Esquadro de alumínio 12"</t>
  </si>
  <si>
    <t xml:space="preserve">Estilete 6"</t>
  </si>
  <si>
    <t xml:space="preserve">Jogo de soquetes 1/2" - 8A - 32mm - 22 peças </t>
  </si>
  <si>
    <t xml:space="preserve">Jogo de serra copo com guia</t>
  </si>
  <si>
    <t xml:space="preserve">Localizador de Cabos de Rede</t>
  </si>
  <si>
    <t xml:space="preserve">Martelo unha 27mm</t>
  </si>
  <si>
    <t xml:space="preserve">Marreta 1/2Kg</t>
  </si>
  <si>
    <t xml:space="preserve">Marreta 2Kg</t>
  </si>
  <si>
    <t xml:space="preserve">Bolsa de ferramentas, com as seguintes medidas aproximadas: A: 32 cm; L: 21 cm; Comp.: 46 cm; </t>
  </si>
  <si>
    <t xml:space="preserve">Nível de alumínio 12"</t>
  </si>
  <si>
    <t xml:space="preserve">Prumo 500g</t>
  </si>
  <si>
    <t xml:space="preserve">Ponteiro de aço 10"</t>
  </si>
  <si>
    <t xml:space="preserve">Rebitador 10"**</t>
  </si>
  <si>
    <t xml:space="preserve">Serrote 18"</t>
  </si>
  <si>
    <t xml:space="preserve">Talhadeira 12"</t>
  </si>
  <si>
    <t xml:space="preserve">Torquês 12"</t>
  </si>
  <si>
    <t xml:space="preserve">Testador para cabo UTP, par trançado, para conector RJ 45</t>
  </si>
  <si>
    <t xml:space="preserve">CUSTO COM A MANUTENÇÃO DOS EQUIPAMENTOS: 20% (TAXA DE DEPRECIAÇÃO RETIRADO DA IN 162/1998 DA SECRETÁRIA DA RECEITA FEDERAL - ANEXO I - CAPÍTULO 82)</t>
  </si>
  <si>
    <t xml:space="preserve">VIDA UTIL DAS FERRAMENTAS: 60 MESES (RETIRADO DA IN 162/1998 DA SECRETÁRIA DA RECEITA FEDERAL - ANEXO I, CAPÍTULO 82)</t>
  </si>
  <si>
    <t xml:space="preserve">60</t>
  </si>
  <si>
    <t xml:space="preserve">***CUSTO MENSAL = (CUSTO TOTAL + CUSTO COM MANUTENÇÃO)/VIDA ÚTIL</t>
  </si>
  <si>
    <r>
      <rPr>
        <sz val="11"/>
        <color rgb="FF000000"/>
        <rFont val="Arial"/>
        <family val="2"/>
        <charset val="1"/>
      </rPr>
      <t xml:space="preserve">Em alguns casos, o Banco de Preços Públicos mostrou-se desvantajoso por isso recorremos à Pesquisa de Mercado. A Contratada, como pessoa jurídica de direito privado, busca o preço dos itens a serem fornecidos na prestação do serviço no mercado comum, para compor seu preço como licitante, pois é neste mesmo mercado comum que ele irá adquirir as ferramentas que empregará na prestação do serviço, sob pena de – orçando preços que não sejam </t>
    </r>
    <r>
      <rPr>
        <b val="true"/>
        <sz val="11"/>
        <color rgb="FF000000"/>
        <rFont val="Arial"/>
        <family val="2"/>
        <charset val="1"/>
      </rPr>
      <t xml:space="preserve">adequados a sua realidade</t>
    </r>
    <r>
      <rPr>
        <sz val="11"/>
        <color rgb="FF000000"/>
        <rFont val="Arial"/>
        <family val="2"/>
        <charset val="1"/>
      </rPr>
      <t xml:space="preserve"> (como os preços públicos) – tornar o contrato </t>
    </r>
    <r>
      <rPr>
        <b val="true"/>
        <sz val="11"/>
        <color rgb="FF000000"/>
        <rFont val="Arial"/>
        <family val="2"/>
        <charset val="1"/>
      </rPr>
      <t xml:space="preserve">inexequível</t>
    </r>
    <r>
      <rPr>
        <sz val="11"/>
        <color rgb="FF000000"/>
        <rFont val="Arial"/>
        <family val="2"/>
        <charset val="1"/>
      </rPr>
      <t xml:space="preserve">. Desta forma, cabe-nos o dever de compor o preço máximo da licitação de forma que não seja inflacionado, entretanto, de maneira que não seja irrisório, insustentável e inexequível, adotamos a formação do custo desses itens de ferramenta com base no seu  valor de mercado.</t>
    </r>
  </si>
  <si>
    <t xml:space="preserve">*** Custo fixo, não amortizável.</t>
  </si>
  <si>
    <t xml:space="preserve">Carro de mão</t>
  </si>
  <si>
    <t xml:space="preserve">Pá</t>
  </si>
  <si>
    <t xml:space="preserve">Enxada</t>
  </si>
  <si>
    <t xml:space="preserve">*CUSTO MENSAL = (CUSTO TOTAL + CUSTO COM MANUTENÇÃO)/VIDA ÚTIL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</si>
</sst>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#"/>
    <numFmt numFmtId="166" formatCode="#,###.00"/>
    <numFmt numFmtId="167" formatCode="[$R$-416]\ #,##0.00;[RED]\-[$R$-416]\ #,##0.00"/>
    <numFmt numFmtId="168" formatCode="@"/>
    <numFmt numFmtId="169" formatCode="0.00"/>
  </numFmts>
  <fonts count="12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1"/>
      <color rgb="FF993366"/>
      <name val="Arial"/>
      <family val="2"/>
      <charset val="1"/>
    </font>
    <font>
      <sz val="11"/>
      <name val="Arial"/>
      <family val="2"/>
      <charset val="1"/>
    </font>
    <font>
      <sz val="11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name val="Arial"/>
      <family val="2"/>
    </font>
    <font>
      <sz val="11"/>
      <color rgb="FF000000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rgb="FFFFFF99"/>
        <bgColor rgb="FFFFFFCC"/>
      </patternFill>
    </fill>
    <fill>
      <patternFill patternType="solid">
        <fgColor rgb="FFCCCCFF"/>
        <bgColor rgb="FFC0C0C0"/>
      </patternFill>
    </fill>
    <fill>
      <patternFill patternType="solid">
        <fgColor rgb="FFFFCC00"/>
        <bgColor rgb="FFFFFF00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4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3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4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7" fillId="0" borderId="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5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5" borderId="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6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9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8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8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7" fillId="4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7" fillId="5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5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7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6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1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4" borderId="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" xfId="21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1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1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5" borderId="1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7" fillId="4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6" borderId="1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6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7" fillId="0" borderId="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8" fillId="7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Excel Built-in Normal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10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E25" activeCellId="0" sqref="E25"/>
    </sheetView>
  </sheetViews>
  <sheetFormatPr defaultColWidth="10.88671875" defaultRowHeight="12.75" zeroHeight="false" outlineLevelRow="0" outlineLevelCol="0"/>
  <cols>
    <col collapsed="false" customWidth="true" hidden="false" outlineLevel="0" max="1" min="1" style="1" width="27.11"/>
    <col collapsed="false" customWidth="true" hidden="false" outlineLevel="0" max="2" min="2" style="1" width="12.88"/>
    <col collapsed="false" customWidth="true" hidden="false" outlineLevel="0" max="3" min="3" style="1" width="19.44"/>
    <col collapsed="false" customWidth="true" hidden="false" outlineLevel="0" max="4" min="4" style="1" width="20"/>
    <col collapsed="false" customWidth="true" hidden="false" outlineLevel="0" max="5" min="5" style="1" width="19.67"/>
    <col collapsed="false" customWidth="true" hidden="false" outlineLevel="0" max="6" min="6" style="1" width="17.77"/>
    <col collapsed="false" customWidth="true" hidden="false" outlineLevel="0" max="7" min="7" style="1" width="20.78"/>
    <col collapsed="false" customWidth="false" hidden="false" outlineLevel="0" max="256" min="8" style="1" width="10.88"/>
    <col collapsed="false" customWidth="true" hidden="false" outlineLevel="0" max="257" min="257" style="1" width="27.11"/>
    <col collapsed="false" customWidth="true" hidden="false" outlineLevel="0" max="258" min="258" style="1" width="12.88"/>
    <col collapsed="false" customWidth="true" hidden="false" outlineLevel="0" max="259" min="259" style="1" width="19.44"/>
    <col collapsed="false" customWidth="true" hidden="false" outlineLevel="0" max="260" min="260" style="1" width="20"/>
    <col collapsed="false" customWidth="true" hidden="false" outlineLevel="0" max="261" min="261" style="1" width="19.67"/>
    <col collapsed="false" customWidth="true" hidden="false" outlineLevel="0" max="262" min="262" style="1" width="17.77"/>
    <col collapsed="false" customWidth="true" hidden="false" outlineLevel="0" max="263" min="263" style="1" width="20.78"/>
    <col collapsed="false" customWidth="false" hidden="false" outlineLevel="0" max="512" min="264" style="1" width="10.88"/>
    <col collapsed="false" customWidth="true" hidden="false" outlineLevel="0" max="513" min="513" style="1" width="27.11"/>
    <col collapsed="false" customWidth="true" hidden="false" outlineLevel="0" max="514" min="514" style="1" width="12.88"/>
    <col collapsed="false" customWidth="true" hidden="false" outlineLevel="0" max="515" min="515" style="1" width="19.44"/>
    <col collapsed="false" customWidth="true" hidden="false" outlineLevel="0" max="516" min="516" style="1" width="20"/>
    <col collapsed="false" customWidth="true" hidden="false" outlineLevel="0" max="517" min="517" style="1" width="19.67"/>
    <col collapsed="false" customWidth="true" hidden="false" outlineLevel="0" max="518" min="518" style="1" width="17.77"/>
    <col collapsed="false" customWidth="true" hidden="false" outlineLevel="0" max="519" min="519" style="1" width="20.78"/>
    <col collapsed="false" customWidth="false" hidden="false" outlineLevel="0" max="768" min="520" style="1" width="10.88"/>
    <col collapsed="false" customWidth="true" hidden="false" outlineLevel="0" max="769" min="769" style="1" width="27.11"/>
    <col collapsed="false" customWidth="true" hidden="false" outlineLevel="0" max="770" min="770" style="1" width="12.88"/>
    <col collapsed="false" customWidth="true" hidden="false" outlineLevel="0" max="771" min="771" style="1" width="19.44"/>
    <col collapsed="false" customWidth="true" hidden="false" outlineLevel="0" max="772" min="772" style="1" width="20"/>
    <col collapsed="false" customWidth="true" hidden="false" outlineLevel="0" max="773" min="773" style="1" width="19.67"/>
    <col collapsed="false" customWidth="true" hidden="false" outlineLevel="0" max="774" min="774" style="1" width="17.77"/>
    <col collapsed="false" customWidth="true" hidden="false" outlineLevel="0" max="775" min="775" style="1" width="20.78"/>
    <col collapsed="false" customWidth="false" hidden="false" outlineLevel="0" max="1024" min="776" style="1" width="10.88"/>
    <col collapsed="false" customWidth="true" hidden="false" outlineLevel="0" max="1025" min="1025" style="1" width="27.11"/>
    <col collapsed="false" customWidth="true" hidden="false" outlineLevel="0" max="1026" min="1026" style="1" width="12.88"/>
    <col collapsed="false" customWidth="true" hidden="false" outlineLevel="0" max="1027" min="1027" style="1" width="19.44"/>
    <col collapsed="false" customWidth="true" hidden="false" outlineLevel="0" max="1028" min="1028" style="1" width="20"/>
    <col collapsed="false" customWidth="true" hidden="false" outlineLevel="0" max="1029" min="1029" style="1" width="19.67"/>
    <col collapsed="false" customWidth="true" hidden="false" outlineLevel="0" max="1030" min="1030" style="1" width="17.77"/>
    <col collapsed="false" customWidth="true" hidden="false" outlineLevel="0" max="1031" min="1031" style="1" width="20.78"/>
    <col collapsed="false" customWidth="false" hidden="false" outlineLevel="0" max="1280" min="1032" style="1" width="10.88"/>
    <col collapsed="false" customWidth="true" hidden="false" outlineLevel="0" max="1281" min="1281" style="1" width="27.11"/>
    <col collapsed="false" customWidth="true" hidden="false" outlineLevel="0" max="1282" min="1282" style="1" width="12.88"/>
    <col collapsed="false" customWidth="true" hidden="false" outlineLevel="0" max="1283" min="1283" style="1" width="19.44"/>
    <col collapsed="false" customWidth="true" hidden="false" outlineLevel="0" max="1284" min="1284" style="1" width="20"/>
    <col collapsed="false" customWidth="true" hidden="false" outlineLevel="0" max="1285" min="1285" style="1" width="19.67"/>
    <col collapsed="false" customWidth="true" hidden="false" outlineLevel="0" max="1286" min="1286" style="1" width="17.77"/>
    <col collapsed="false" customWidth="true" hidden="false" outlineLevel="0" max="1287" min="1287" style="1" width="20.78"/>
    <col collapsed="false" customWidth="false" hidden="false" outlineLevel="0" max="1536" min="1288" style="1" width="10.88"/>
    <col collapsed="false" customWidth="true" hidden="false" outlineLevel="0" max="1537" min="1537" style="1" width="27.11"/>
    <col collapsed="false" customWidth="true" hidden="false" outlineLevel="0" max="1538" min="1538" style="1" width="12.88"/>
    <col collapsed="false" customWidth="true" hidden="false" outlineLevel="0" max="1539" min="1539" style="1" width="19.44"/>
    <col collapsed="false" customWidth="true" hidden="false" outlineLevel="0" max="1540" min="1540" style="1" width="20"/>
    <col collapsed="false" customWidth="true" hidden="false" outlineLevel="0" max="1541" min="1541" style="1" width="19.67"/>
    <col collapsed="false" customWidth="true" hidden="false" outlineLevel="0" max="1542" min="1542" style="1" width="17.77"/>
    <col collapsed="false" customWidth="true" hidden="false" outlineLevel="0" max="1543" min="1543" style="1" width="20.78"/>
    <col collapsed="false" customWidth="false" hidden="false" outlineLevel="0" max="1792" min="1544" style="1" width="10.88"/>
    <col collapsed="false" customWidth="true" hidden="false" outlineLevel="0" max="1793" min="1793" style="1" width="27.11"/>
    <col collapsed="false" customWidth="true" hidden="false" outlineLevel="0" max="1794" min="1794" style="1" width="12.88"/>
    <col collapsed="false" customWidth="true" hidden="false" outlineLevel="0" max="1795" min="1795" style="1" width="19.44"/>
    <col collapsed="false" customWidth="true" hidden="false" outlineLevel="0" max="1796" min="1796" style="1" width="20"/>
    <col collapsed="false" customWidth="true" hidden="false" outlineLevel="0" max="1797" min="1797" style="1" width="19.67"/>
    <col collapsed="false" customWidth="true" hidden="false" outlineLevel="0" max="1798" min="1798" style="1" width="17.77"/>
    <col collapsed="false" customWidth="true" hidden="false" outlineLevel="0" max="1799" min="1799" style="1" width="20.78"/>
    <col collapsed="false" customWidth="false" hidden="false" outlineLevel="0" max="2048" min="1800" style="1" width="10.88"/>
    <col collapsed="false" customWidth="true" hidden="false" outlineLevel="0" max="2049" min="2049" style="1" width="27.11"/>
    <col collapsed="false" customWidth="true" hidden="false" outlineLevel="0" max="2050" min="2050" style="1" width="12.88"/>
    <col collapsed="false" customWidth="true" hidden="false" outlineLevel="0" max="2051" min="2051" style="1" width="19.44"/>
    <col collapsed="false" customWidth="true" hidden="false" outlineLevel="0" max="2052" min="2052" style="1" width="20"/>
    <col collapsed="false" customWidth="true" hidden="false" outlineLevel="0" max="2053" min="2053" style="1" width="19.67"/>
    <col collapsed="false" customWidth="true" hidden="false" outlineLevel="0" max="2054" min="2054" style="1" width="17.77"/>
    <col collapsed="false" customWidth="true" hidden="false" outlineLevel="0" max="2055" min="2055" style="1" width="20.78"/>
    <col collapsed="false" customWidth="false" hidden="false" outlineLevel="0" max="2304" min="2056" style="1" width="10.88"/>
    <col collapsed="false" customWidth="true" hidden="false" outlineLevel="0" max="2305" min="2305" style="1" width="27.11"/>
    <col collapsed="false" customWidth="true" hidden="false" outlineLevel="0" max="2306" min="2306" style="1" width="12.88"/>
    <col collapsed="false" customWidth="true" hidden="false" outlineLevel="0" max="2307" min="2307" style="1" width="19.44"/>
    <col collapsed="false" customWidth="true" hidden="false" outlineLevel="0" max="2308" min="2308" style="1" width="20"/>
    <col collapsed="false" customWidth="true" hidden="false" outlineLevel="0" max="2309" min="2309" style="1" width="19.67"/>
    <col collapsed="false" customWidth="true" hidden="false" outlineLevel="0" max="2310" min="2310" style="1" width="17.77"/>
    <col collapsed="false" customWidth="true" hidden="false" outlineLevel="0" max="2311" min="2311" style="1" width="20.78"/>
    <col collapsed="false" customWidth="false" hidden="false" outlineLevel="0" max="2560" min="2312" style="1" width="10.88"/>
    <col collapsed="false" customWidth="true" hidden="false" outlineLevel="0" max="2561" min="2561" style="1" width="27.11"/>
    <col collapsed="false" customWidth="true" hidden="false" outlineLevel="0" max="2562" min="2562" style="1" width="12.88"/>
    <col collapsed="false" customWidth="true" hidden="false" outlineLevel="0" max="2563" min="2563" style="1" width="19.44"/>
    <col collapsed="false" customWidth="true" hidden="false" outlineLevel="0" max="2564" min="2564" style="1" width="20"/>
    <col collapsed="false" customWidth="true" hidden="false" outlineLevel="0" max="2565" min="2565" style="1" width="19.67"/>
    <col collapsed="false" customWidth="true" hidden="false" outlineLevel="0" max="2566" min="2566" style="1" width="17.77"/>
    <col collapsed="false" customWidth="true" hidden="false" outlineLevel="0" max="2567" min="2567" style="1" width="20.78"/>
    <col collapsed="false" customWidth="false" hidden="false" outlineLevel="0" max="2816" min="2568" style="1" width="10.88"/>
    <col collapsed="false" customWidth="true" hidden="false" outlineLevel="0" max="2817" min="2817" style="1" width="27.11"/>
    <col collapsed="false" customWidth="true" hidden="false" outlineLevel="0" max="2818" min="2818" style="1" width="12.88"/>
    <col collapsed="false" customWidth="true" hidden="false" outlineLevel="0" max="2819" min="2819" style="1" width="19.44"/>
    <col collapsed="false" customWidth="true" hidden="false" outlineLevel="0" max="2820" min="2820" style="1" width="20"/>
    <col collapsed="false" customWidth="true" hidden="false" outlineLevel="0" max="2821" min="2821" style="1" width="19.67"/>
    <col collapsed="false" customWidth="true" hidden="false" outlineLevel="0" max="2822" min="2822" style="1" width="17.77"/>
    <col collapsed="false" customWidth="true" hidden="false" outlineLevel="0" max="2823" min="2823" style="1" width="20.78"/>
    <col collapsed="false" customWidth="false" hidden="false" outlineLevel="0" max="3072" min="2824" style="1" width="10.88"/>
    <col collapsed="false" customWidth="true" hidden="false" outlineLevel="0" max="3073" min="3073" style="1" width="27.11"/>
    <col collapsed="false" customWidth="true" hidden="false" outlineLevel="0" max="3074" min="3074" style="1" width="12.88"/>
    <col collapsed="false" customWidth="true" hidden="false" outlineLevel="0" max="3075" min="3075" style="1" width="19.44"/>
    <col collapsed="false" customWidth="true" hidden="false" outlineLevel="0" max="3076" min="3076" style="1" width="20"/>
    <col collapsed="false" customWidth="true" hidden="false" outlineLevel="0" max="3077" min="3077" style="1" width="19.67"/>
    <col collapsed="false" customWidth="true" hidden="false" outlineLevel="0" max="3078" min="3078" style="1" width="17.77"/>
    <col collapsed="false" customWidth="true" hidden="false" outlineLevel="0" max="3079" min="3079" style="1" width="20.78"/>
    <col collapsed="false" customWidth="false" hidden="false" outlineLevel="0" max="3328" min="3080" style="1" width="10.88"/>
    <col collapsed="false" customWidth="true" hidden="false" outlineLevel="0" max="3329" min="3329" style="1" width="27.11"/>
    <col collapsed="false" customWidth="true" hidden="false" outlineLevel="0" max="3330" min="3330" style="1" width="12.88"/>
    <col collapsed="false" customWidth="true" hidden="false" outlineLevel="0" max="3331" min="3331" style="1" width="19.44"/>
    <col collapsed="false" customWidth="true" hidden="false" outlineLevel="0" max="3332" min="3332" style="1" width="20"/>
    <col collapsed="false" customWidth="true" hidden="false" outlineLevel="0" max="3333" min="3333" style="1" width="19.67"/>
    <col collapsed="false" customWidth="true" hidden="false" outlineLevel="0" max="3334" min="3334" style="1" width="17.77"/>
    <col collapsed="false" customWidth="true" hidden="false" outlineLevel="0" max="3335" min="3335" style="1" width="20.78"/>
    <col collapsed="false" customWidth="false" hidden="false" outlineLevel="0" max="3584" min="3336" style="1" width="10.88"/>
    <col collapsed="false" customWidth="true" hidden="false" outlineLevel="0" max="3585" min="3585" style="1" width="27.11"/>
    <col collapsed="false" customWidth="true" hidden="false" outlineLevel="0" max="3586" min="3586" style="1" width="12.88"/>
    <col collapsed="false" customWidth="true" hidden="false" outlineLevel="0" max="3587" min="3587" style="1" width="19.44"/>
    <col collapsed="false" customWidth="true" hidden="false" outlineLevel="0" max="3588" min="3588" style="1" width="20"/>
    <col collapsed="false" customWidth="true" hidden="false" outlineLevel="0" max="3589" min="3589" style="1" width="19.67"/>
    <col collapsed="false" customWidth="true" hidden="false" outlineLevel="0" max="3590" min="3590" style="1" width="17.77"/>
    <col collapsed="false" customWidth="true" hidden="false" outlineLevel="0" max="3591" min="3591" style="1" width="20.78"/>
    <col collapsed="false" customWidth="false" hidden="false" outlineLevel="0" max="3840" min="3592" style="1" width="10.88"/>
    <col collapsed="false" customWidth="true" hidden="false" outlineLevel="0" max="3841" min="3841" style="1" width="27.11"/>
    <col collapsed="false" customWidth="true" hidden="false" outlineLevel="0" max="3842" min="3842" style="1" width="12.88"/>
    <col collapsed="false" customWidth="true" hidden="false" outlineLevel="0" max="3843" min="3843" style="1" width="19.44"/>
    <col collapsed="false" customWidth="true" hidden="false" outlineLevel="0" max="3844" min="3844" style="1" width="20"/>
    <col collapsed="false" customWidth="true" hidden="false" outlineLevel="0" max="3845" min="3845" style="1" width="19.67"/>
    <col collapsed="false" customWidth="true" hidden="false" outlineLevel="0" max="3846" min="3846" style="1" width="17.77"/>
    <col collapsed="false" customWidth="true" hidden="false" outlineLevel="0" max="3847" min="3847" style="1" width="20.78"/>
    <col collapsed="false" customWidth="false" hidden="false" outlineLevel="0" max="4096" min="3848" style="1" width="10.88"/>
    <col collapsed="false" customWidth="true" hidden="false" outlineLevel="0" max="4097" min="4097" style="1" width="27.11"/>
    <col collapsed="false" customWidth="true" hidden="false" outlineLevel="0" max="4098" min="4098" style="1" width="12.88"/>
    <col collapsed="false" customWidth="true" hidden="false" outlineLevel="0" max="4099" min="4099" style="1" width="19.44"/>
    <col collapsed="false" customWidth="true" hidden="false" outlineLevel="0" max="4100" min="4100" style="1" width="20"/>
    <col collapsed="false" customWidth="true" hidden="false" outlineLevel="0" max="4101" min="4101" style="1" width="19.67"/>
    <col collapsed="false" customWidth="true" hidden="false" outlineLevel="0" max="4102" min="4102" style="1" width="17.77"/>
    <col collapsed="false" customWidth="true" hidden="false" outlineLevel="0" max="4103" min="4103" style="1" width="20.78"/>
    <col collapsed="false" customWidth="false" hidden="false" outlineLevel="0" max="4352" min="4104" style="1" width="10.88"/>
    <col collapsed="false" customWidth="true" hidden="false" outlineLevel="0" max="4353" min="4353" style="1" width="27.11"/>
    <col collapsed="false" customWidth="true" hidden="false" outlineLevel="0" max="4354" min="4354" style="1" width="12.88"/>
    <col collapsed="false" customWidth="true" hidden="false" outlineLevel="0" max="4355" min="4355" style="1" width="19.44"/>
    <col collapsed="false" customWidth="true" hidden="false" outlineLevel="0" max="4356" min="4356" style="1" width="20"/>
    <col collapsed="false" customWidth="true" hidden="false" outlineLevel="0" max="4357" min="4357" style="1" width="19.67"/>
    <col collapsed="false" customWidth="true" hidden="false" outlineLevel="0" max="4358" min="4358" style="1" width="17.77"/>
    <col collapsed="false" customWidth="true" hidden="false" outlineLevel="0" max="4359" min="4359" style="1" width="20.78"/>
    <col collapsed="false" customWidth="false" hidden="false" outlineLevel="0" max="4608" min="4360" style="1" width="10.88"/>
    <col collapsed="false" customWidth="true" hidden="false" outlineLevel="0" max="4609" min="4609" style="1" width="27.11"/>
    <col collapsed="false" customWidth="true" hidden="false" outlineLevel="0" max="4610" min="4610" style="1" width="12.88"/>
    <col collapsed="false" customWidth="true" hidden="false" outlineLevel="0" max="4611" min="4611" style="1" width="19.44"/>
    <col collapsed="false" customWidth="true" hidden="false" outlineLevel="0" max="4612" min="4612" style="1" width="20"/>
    <col collapsed="false" customWidth="true" hidden="false" outlineLevel="0" max="4613" min="4613" style="1" width="19.67"/>
    <col collapsed="false" customWidth="true" hidden="false" outlineLevel="0" max="4614" min="4614" style="1" width="17.77"/>
    <col collapsed="false" customWidth="true" hidden="false" outlineLevel="0" max="4615" min="4615" style="1" width="20.78"/>
    <col collapsed="false" customWidth="false" hidden="false" outlineLevel="0" max="4864" min="4616" style="1" width="10.88"/>
    <col collapsed="false" customWidth="true" hidden="false" outlineLevel="0" max="4865" min="4865" style="1" width="27.11"/>
    <col collapsed="false" customWidth="true" hidden="false" outlineLevel="0" max="4866" min="4866" style="1" width="12.88"/>
    <col collapsed="false" customWidth="true" hidden="false" outlineLevel="0" max="4867" min="4867" style="1" width="19.44"/>
    <col collapsed="false" customWidth="true" hidden="false" outlineLevel="0" max="4868" min="4868" style="1" width="20"/>
    <col collapsed="false" customWidth="true" hidden="false" outlineLevel="0" max="4869" min="4869" style="1" width="19.67"/>
    <col collapsed="false" customWidth="true" hidden="false" outlineLevel="0" max="4870" min="4870" style="1" width="17.77"/>
    <col collapsed="false" customWidth="true" hidden="false" outlineLevel="0" max="4871" min="4871" style="1" width="20.78"/>
    <col collapsed="false" customWidth="false" hidden="false" outlineLevel="0" max="5120" min="4872" style="1" width="10.88"/>
    <col collapsed="false" customWidth="true" hidden="false" outlineLevel="0" max="5121" min="5121" style="1" width="27.11"/>
    <col collapsed="false" customWidth="true" hidden="false" outlineLevel="0" max="5122" min="5122" style="1" width="12.88"/>
    <col collapsed="false" customWidth="true" hidden="false" outlineLevel="0" max="5123" min="5123" style="1" width="19.44"/>
    <col collapsed="false" customWidth="true" hidden="false" outlineLevel="0" max="5124" min="5124" style="1" width="20"/>
    <col collapsed="false" customWidth="true" hidden="false" outlineLevel="0" max="5125" min="5125" style="1" width="19.67"/>
    <col collapsed="false" customWidth="true" hidden="false" outlineLevel="0" max="5126" min="5126" style="1" width="17.77"/>
    <col collapsed="false" customWidth="true" hidden="false" outlineLevel="0" max="5127" min="5127" style="1" width="20.78"/>
    <col collapsed="false" customWidth="false" hidden="false" outlineLevel="0" max="5376" min="5128" style="1" width="10.88"/>
    <col collapsed="false" customWidth="true" hidden="false" outlineLevel="0" max="5377" min="5377" style="1" width="27.11"/>
    <col collapsed="false" customWidth="true" hidden="false" outlineLevel="0" max="5378" min="5378" style="1" width="12.88"/>
    <col collapsed="false" customWidth="true" hidden="false" outlineLevel="0" max="5379" min="5379" style="1" width="19.44"/>
    <col collapsed="false" customWidth="true" hidden="false" outlineLevel="0" max="5380" min="5380" style="1" width="20"/>
    <col collapsed="false" customWidth="true" hidden="false" outlineLevel="0" max="5381" min="5381" style="1" width="19.67"/>
    <col collapsed="false" customWidth="true" hidden="false" outlineLevel="0" max="5382" min="5382" style="1" width="17.77"/>
    <col collapsed="false" customWidth="true" hidden="false" outlineLevel="0" max="5383" min="5383" style="1" width="20.78"/>
    <col collapsed="false" customWidth="false" hidden="false" outlineLevel="0" max="5632" min="5384" style="1" width="10.88"/>
    <col collapsed="false" customWidth="true" hidden="false" outlineLevel="0" max="5633" min="5633" style="1" width="27.11"/>
    <col collapsed="false" customWidth="true" hidden="false" outlineLevel="0" max="5634" min="5634" style="1" width="12.88"/>
    <col collapsed="false" customWidth="true" hidden="false" outlineLevel="0" max="5635" min="5635" style="1" width="19.44"/>
    <col collapsed="false" customWidth="true" hidden="false" outlineLevel="0" max="5636" min="5636" style="1" width="20"/>
    <col collapsed="false" customWidth="true" hidden="false" outlineLevel="0" max="5637" min="5637" style="1" width="19.67"/>
    <col collapsed="false" customWidth="true" hidden="false" outlineLevel="0" max="5638" min="5638" style="1" width="17.77"/>
    <col collapsed="false" customWidth="true" hidden="false" outlineLevel="0" max="5639" min="5639" style="1" width="20.78"/>
    <col collapsed="false" customWidth="false" hidden="false" outlineLevel="0" max="5888" min="5640" style="1" width="10.88"/>
    <col collapsed="false" customWidth="true" hidden="false" outlineLevel="0" max="5889" min="5889" style="1" width="27.11"/>
    <col collapsed="false" customWidth="true" hidden="false" outlineLevel="0" max="5890" min="5890" style="1" width="12.88"/>
    <col collapsed="false" customWidth="true" hidden="false" outlineLevel="0" max="5891" min="5891" style="1" width="19.44"/>
    <col collapsed="false" customWidth="true" hidden="false" outlineLevel="0" max="5892" min="5892" style="1" width="20"/>
    <col collapsed="false" customWidth="true" hidden="false" outlineLevel="0" max="5893" min="5893" style="1" width="19.67"/>
    <col collapsed="false" customWidth="true" hidden="false" outlineLevel="0" max="5894" min="5894" style="1" width="17.77"/>
    <col collapsed="false" customWidth="true" hidden="false" outlineLevel="0" max="5895" min="5895" style="1" width="20.78"/>
    <col collapsed="false" customWidth="false" hidden="false" outlineLevel="0" max="6144" min="5896" style="1" width="10.88"/>
    <col collapsed="false" customWidth="true" hidden="false" outlineLevel="0" max="6145" min="6145" style="1" width="27.11"/>
    <col collapsed="false" customWidth="true" hidden="false" outlineLevel="0" max="6146" min="6146" style="1" width="12.88"/>
    <col collapsed="false" customWidth="true" hidden="false" outlineLevel="0" max="6147" min="6147" style="1" width="19.44"/>
    <col collapsed="false" customWidth="true" hidden="false" outlineLevel="0" max="6148" min="6148" style="1" width="20"/>
    <col collapsed="false" customWidth="true" hidden="false" outlineLevel="0" max="6149" min="6149" style="1" width="19.67"/>
    <col collapsed="false" customWidth="true" hidden="false" outlineLevel="0" max="6150" min="6150" style="1" width="17.77"/>
    <col collapsed="false" customWidth="true" hidden="false" outlineLevel="0" max="6151" min="6151" style="1" width="20.78"/>
    <col collapsed="false" customWidth="false" hidden="false" outlineLevel="0" max="6400" min="6152" style="1" width="10.88"/>
    <col collapsed="false" customWidth="true" hidden="false" outlineLevel="0" max="6401" min="6401" style="1" width="27.11"/>
    <col collapsed="false" customWidth="true" hidden="false" outlineLevel="0" max="6402" min="6402" style="1" width="12.88"/>
    <col collapsed="false" customWidth="true" hidden="false" outlineLevel="0" max="6403" min="6403" style="1" width="19.44"/>
    <col collapsed="false" customWidth="true" hidden="false" outlineLevel="0" max="6404" min="6404" style="1" width="20"/>
    <col collapsed="false" customWidth="true" hidden="false" outlineLevel="0" max="6405" min="6405" style="1" width="19.67"/>
    <col collapsed="false" customWidth="true" hidden="false" outlineLevel="0" max="6406" min="6406" style="1" width="17.77"/>
    <col collapsed="false" customWidth="true" hidden="false" outlineLevel="0" max="6407" min="6407" style="1" width="20.78"/>
    <col collapsed="false" customWidth="false" hidden="false" outlineLevel="0" max="6656" min="6408" style="1" width="10.88"/>
    <col collapsed="false" customWidth="true" hidden="false" outlineLevel="0" max="6657" min="6657" style="1" width="27.11"/>
    <col collapsed="false" customWidth="true" hidden="false" outlineLevel="0" max="6658" min="6658" style="1" width="12.88"/>
    <col collapsed="false" customWidth="true" hidden="false" outlineLevel="0" max="6659" min="6659" style="1" width="19.44"/>
    <col collapsed="false" customWidth="true" hidden="false" outlineLevel="0" max="6660" min="6660" style="1" width="20"/>
    <col collapsed="false" customWidth="true" hidden="false" outlineLevel="0" max="6661" min="6661" style="1" width="19.67"/>
    <col collapsed="false" customWidth="true" hidden="false" outlineLevel="0" max="6662" min="6662" style="1" width="17.77"/>
    <col collapsed="false" customWidth="true" hidden="false" outlineLevel="0" max="6663" min="6663" style="1" width="20.78"/>
    <col collapsed="false" customWidth="false" hidden="false" outlineLevel="0" max="6912" min="6664" style="1" width="10.88"/>
    <col collapsed="false" customWidth="true" hidden="false" outlineLevel="0" max="6913" min="6913" style="1" width="27.11"/>
    <col collapsed="false" customWidth="true" hidden="false" outlineLevel="0" max="6914" min="6914" style="1" width="12.88"/>
    <col collapsed="false" customWidth="true" hidden="false" outlineLevel="0" max="6915" min="6915" style="1" width="19.44"/>
    <col collapsed="false" customWidth="true" hidden="false" outlineLevel="0" max="6916" min="6916" style="1" width="20"/>
    <col collapsed="false" customWidth="true" hidden="false" outlineLevel="0" max="6917" min="6917" style="1" width="19.67"/>
    <col collapsed="false" customWidth="true" hidden="false" outlineLevel="0" max="6918" min="6918" style="1" width="17.77"/>
    <col collapsed="false" customWidth="true" hidden="false" outlineLevel="0" max="6919" min="6919" style="1" width="20.78"/>
    <col collapsed="false" customWidth="false" hidden="false" outlineLevel="0" max="7168" min="6920" style="1" width="10.88"/>
    <col collapsed="false" customWidth="true" hidden="false" outlineLevel="0" max="7169" min="7169" style="1" width="27.11"/>
    <col collapsed="false" customWidth="true" hidden="false" outlineLevel="0" max="7170" min="7170" style="1" width="12.88"/>
    <col collapsed="false" customWidth="true" hidden="false" outlineLevel="0" max="7171" min="7171" style="1" width="19.44"/>
    <col collapsed="false" customWidth="true" hidden="false" outlineLevel="0" max="7172" min="7172" style="1" width="20"/>
    <col collapsed="false" customWidth="true" hidden="false" outlineLevel="0" max="7173" min="7173" style="1" width="19.67"/>
    <col collapsed="false" customWidth="true" hidden="false" outlineLevel="0" max="7174" min="7174" style="1" width="17.77"/>
    <col collapsed="false" customWidth="true" hidden="false" outlineLevel="0" max="7175" min="7175" style="1" width="20.78"/>
    <col collapsed="false" customWidth="false" hidden="false" outlineLevel="0" max="7424" min="7176" style="1" width="10.88"/>
    <col collapsed="false" customWidth="true" hidden="false" outlineLevel="0" max="7425" min="7425" style="1" width="27.11"/>
    <col collapsed="false" customWidth="true" hidden="false" outlineLevel="0" max="7426" min="7426" style="1" width="12.88"/>
    <col collapsed="false" customWidth="true" hidden="false" outlineLevel="0" max="7427" min="7427" style="1" width="19.44"/>
    <col collapsed="false" customWidth="true" hidden="false" outlineLevel="0" max="7428" min="7428" style="1" width="20"/>
    <col collapsed="false" customWidth="true" hidden="false" outlineLevel="0" max="7429" min="7429" style="1" width="19.67"/>
    <col collapsed="false" customWidth="true" hidden="false" outlineLevel="0" max="7430" min="7430" style="1" width="17.77"/>
    <col collapsed="false" customWidth="true" hidden="false" outlineLevel="0" max="7431" min="7431" style="1" width="20.78"/>
    <col collapsed="false" customWidth="false" hidden="false" outlineLevel="0" max="7680" min="7432" style="1" width="10.88"/>
    <col collapsed="false" customWidth="true" hidden="false" outlineLevel="0" max="7681" min="7681" style="1" width="27.11"/>
    <col collapsed="false" customWidth="true" hidden="false" outlineLevel="0" max="7682" min="7682" style="1" width="12.88"/>
    <col collapsed="false" customWidth="true" hidden="false" outlineLevel="0" max="7683" min="7683" style="1" width="19.44"/>
    <col collapsed="false" customWidth="true" hidden="false" outlineLevel="0" max="7684" min="7684" style="1" width="20"/>
    <col collapsed="false" customWidth="true" hidden="false" outlineLevel="0" max="7685" min="7685" style="1" width="19.67"/>
    <col collapsed="false" customWidth="true" hidden="false" outlineLevel="0" max="7686" min="7686" style="1" width="17.77"/>
    <col collapsed="false" customWidth="true" hidden="false" outlineLevel="0" max="7687" min="7687" style="1" width="20.78"/>
    <col collapsed="false" customWidth="false" hidden="false" outlineLevel="0" max="7936" min="7688" style="1" width="10.88"/>
    <col collapsed="false" customWidth="true" hidden="false" outlineLevel="0" max="7937" min="7937" style="1" width="27.11"/>
    <col collapsed="false" customWidth="true" hidden="false" outlineLevel="0" max="7938" min="7938" style="1" width="12.88"/>
    <col collapsed="false" customWidth="true" hidden="false" outlineLevel="0" max="7939" min="7939" style="1" width="19.44"/>
    <col collapsed="false" customWidth="true" hidden="false" outlineLevel="0" max="7940" min="7940" style="1" width="20"/>
    <col collapsed="false" customWidth="true" hidden="false" outlineLevel="0" max="7941" min="7941" style="1" width="19.67"/>
    <col collapsed="false" customWidth="true" hidden="false" outlineLevel="0" max="7942" min="7942" style="1" width="17.77"/>
    <col collapsed="false" customWidth="true" hidden="false" outlineLevel="0" max="7943" min="7943" style="1" width="20.78"/>
    <col collapsed="false" customWidth="false" hidden="false" outlineLevel="0" max="8192" min="7944" style="1" width="10.88"/>
    <col collapsed="false" customWidth="true" hidden="false" outlineLevel="0" max="8193" min="8193" style="1" width="27.11"/>
    <col collapsed="false" customWidth="true" hidden="false" outlineLevel="0" max="8194" min="8194" style="1" width="12.88"/>
    <col collapsed="false" customWidth="true" hidden="false" outlineLevel="0" max="8195" min="8195" style="1" width="19.44"/>
    <col collapsed="false" customWidth="true" hidden="false" outlineLevel="0" max="8196" min="8196" style="1" width="20"/>
    <col collapsed="false" customWidth="true" hidden="false" outlineLevel="0" max="8197" min="8197" style="1" width="19.67"/>
    <col collapsed="false" customWidth="true" hidden="false" outlineLevel="0" max="8198" min="8198" style="1" width="17.77"/>
    <col collapsed="false" customWidth="true" hidden="false" outlineLevel="0" max="8199" min="8199" style="1" width="20.78"/>
    <col collapsed="false" customWidth="false" hidden="false" outlineLevel="0" max="8448" min="8200" style="1" width="10.88"/>
    <col collapsed="false" customWidth="true" hidden="false" outlineLevel="0" max="8449" min="8449" style="1" width="27.11"/>
    <col collapsed="false" customWidth="true" hidden="false" outlineLevel="0" max="8450" min="8450" style="1" width="12.88"/>
    <col collapsed="false" customWidth="true" hidden="false" outlineLevel="0" max="8451" min="8451" style="1" width="19.44"/>
    <col collapsed="false" customWidth="true" hidden="false" outlineLevel="0" max="8452" min="8452" style="1" width="20"/>
    <col collapsed="false" customWidth="true" hidden="false" outlineLevel="0" max="8453" min="8453" style="1" width="19.67"/>
    <col collapsed="false" customWidth="true" hidden="false" outlineLevel="0" max="8454" min="8454" style="1" width="17.77"/>
    <col collapsed="false" customWidth="true" hidden="false" outlineLevel="0" max="8455" min="8455" style="1" width="20.78"/>
    <col collapsed="false" customWidth="false" hidden="false" outlineLevel="0" max="8704" min="8456" style="1" width="10.88"/>
    <col collapsed="false" customWidth="true" hidden="false" outlineLevel="0" max="8705" min="8705" style="1" width="27.11"/>
    <col collapsed="false" customWidth="true" hidden="false" outlineLevel="0" max="8706" min="8706" style="1" width="12.88"/>
    <col collapsed="false" customWidth="true" hidden="false" outlineLevel="0" max="8707" min="8707" style="1" width="19.44"/>
    <col collapsed="false" customWidth="true" hidden="false" outlineLevel="0" max="8708" min="8708" style="1" width="20"/>
    <col collapsed="false" customWidth="true" hidden="false" outlineLevel="0" max="8709" min="8709" style="1" width="19.67"/>
    <col collapsed="false" customWidth="true" hidden="false" outlineLevel="0" max="8710" min="8710" style="1" width="17.77"/>
    <col collapsed="false" customWidth="true" hidden="false" outlineLevel="0" max="8711" min="8711" style="1" width="20.78"/>
    <col collapsed="false" customWidth="false" hidden="false" outlineLevel="0" max="8960" min="8712" style="1" width="10.88"/>
    <col collapsed="false" customWidth="true" hidden="false" outlineLevel="0" max="8961" min="8961" style="1" width="27.11"/>
    <col collapsed="false" customWidth="true" hidden="false" outlineLevel="0" max="8962" min="8962" style="1" width="12.88"/>
    <col collapsed="false" customWidth="true" hidden="false" outlineLevel="0" max="8963" min="8963" style="1" width="19.44"/>
    <col collapsed="false" customWidth="true" hidden="false" outlineLevel="0" max="8964" min="8964" style="1" width="20"/>
    <col collapsed="false" customWidth="true" hidden="false" outlineLevel="0" max="8965" min="8965" style="1" width="19.67"/>
    <col collapsed="false" customWidth="true" hidden="false" outlineLevel="0" max="8966" min="8966" style="1" width="17.77"/>
    <col collapsed="false" customWidth="true" hidden="false" outlineLevel="0" max="8967" min="8967" style="1" width="20.78"/>
    <col collapsed="false" customWidth="false" hidden="false" outlineLevel="0" max="9216" min="8968" style="1" width="10.88"/>
    <col collapsed="false" customWidth="true" hidden="false" outlineLevel="0" max="9217" min="9217" style="1" width="27.11"/>
    <col collapsed="false" customWidth="true" hidden="false" outlineLevel="0" max="9218" min="9218" style="1" width="12.88"/>
    <col collapsed="false" customWidth="true" hidden="false" outlineLevel="0" max="9219" min="9219" style="1" width="19.44"/>
    <col collapsed="false" customWidth="true" hidden="false" outlineLevel="0" max="9220" min="9220" style="1" width="20"/>
    <col collapsed="false" customWidth="true" hidden="false" outlineLevel="0" max="9221" min="9221" style="1" width="19.67"/>
    <col collapsed="false" customWidth="true" hidden="false" outlineLevel="0" max="9222" min="9222" style="1" width="17.77"/>
    <col collapsed="false" customWidth="true" hidden="false" outlineLevel="0" max="9223" min="9223" style="1" width="20.78"/>
    <col collapsed="false" customWidth="false" hidden="false" outlineLevel="0" max="9472" min="9224" style="1" width="10.88"/>
    <col collapsed="false" customWidth="true" hidden="false" outlineLevel="0" max="9473" min="9473" style="1" width="27.11"/>
    <col collapsed="false" customWidth="true" hidden="false" outlineLevel="0" max="9474" min="9474" style="1" width="12.88"/>
    <col collapsed="false" customWidth="true" hidden="false" outlineLevel="0" max="9475" min="9475" style="1" width="19.44"/>
    <col collapsed="false" customWidth="true" hidden="false" outlineLevel="0" max="9476" min="9476" style="1" width="20"/>
    <col collapsed="false" customWidth="true" hidden="false" outlineLevel="0" max="9477" min="9477" style="1" width="19.67"/>
    <col collapsed="false" customWidth="true" hidden="false" outlineLevel="0" max="9478" min="9478" style="1" width="17.77"/>
    <col collapsed="false" customWidth="true" hidden="false" outlineLevel="0" max="9479" min="9479" style="1" width="20.78"/>
    <col collapsed="false" customWidth="false" hidden="false" outlineLevel="0" max="9728" min="9480" style="1" width="10.88"/>
    <col collapsed="false" customWidth="true" hidden="false" outlineLevel="0" max="9729" min="9729" style="1" width="27.11"/>
    <col collapsed="false" customWidth="true" hidden="false" outlineLevel="0" max="9730" min="9730" style="1" width="12.88"/>
    <col collapsed="false" customWidth="true" hidden="false" outlineLevel="0" max="9731" min="9731" style="1" width="19.44"/>
    <col collapsed="false" customWidth="true" hidden="false" outlineLevel="0" max="9732" min="9732" style="1" width="20"/>
    <col collapsed="false" customWidth="true" hidden="false" outlineLevel="0" max="9733" min="9733" style="1" width="19.67"/>
    <col collapsed="false" customWidth="true" hidden="false" outlineLevel="0" max="9734" min="9734" style="1" width="17.77"/>
    <col collapsed="false" customWidth="true" hidden="false" outlineLevel="0" max="9735" min="9735" style="1" width="20.78"/>
    <col collapsed="false" customWidth="false" hidden="false" outlineLevel="0" max="9984" min="9736" style="1" width="10.88"/>
    <col collapsed="false" customWidth="true" hidden="false" outlineLevel="0" max="9985" min="9985" style="1" width="27.11"/>
    <col collapsed="false" customWidth="true" hidden="false" outlineLevel="0" max="9986" min="9986" style="1" width="12.88"/>
    <col collapsed="false" customWidth="true" hidden="false" outlineLevel="0" max="9987" min="9987" style="1" width="19.44"/>
    <col collapsed="false" customWidth="true" hidden="false" outlineLevel="0" max="9988" min="9988" style="1" width="20"/>
    <col collapsed="false" customWidth="true" hidden="false" outlineLevel="0" max="9989" min="9989" style="1" width="19.67"/>
    <col collapsed="false" customWidth="true" hidden="false" outlineLevel="0" max="9990" min="9990" style="1" width="17.77"/>
    <col collapsed="false" customWidth="true" hidden="false" outlineLevel="0" max="9991" min="9991" style="1" width="20.78"/>
    <col collapsed="false" customWidth="false" hidden="false" outlineLevel="0" max="10240" min="9992" style="1" width="10.88"/>
    <col collapsed="false" customWidth="true" hidden="false" outlineLevel="0" max="10241" min="10241" style="1" width="27.11"/>
    <col collapsed="false" customWidth="true" hidden="false" outlineLevel="0" max="10242" min="10242" style="1" width="12.88"/>
    <col collapsed="false" customWidth="true" hidden="false" outlineLevel="0" max="10243" min="10243" style="1" width="19.44"/>
    <col collapsed="false" customWidth="true" hidden="false" outlineLevel="0" max="10244" min="10244" style="1" width="20"/>
    <col collapsed="false" customWidth="true" hidden="false" outlineLevel="0" max="10245" min="10245" style="1" width="19.67"/>
    <col collapsed="false" customWidth="true" hidden="false" outlineLevel="0" max="10246" min="10246" style="1" width="17.77"/>
    <col collapsed="false" customWidth="true" hidden="false" outlineLevel="0" max="10247" min="10247" style="1" width="20.78"/>
    <col collapsed="false" customWidth="false" hidden="false" outlineLevel="0" max="10496" min="10248" style="1" width="10.88"/>
    <col collapsed="false" customWidth="true" hidden="false" outlineLevel="0" max="10497" min="10497" style="1" width="27.11"/>
    <col collapsed="false" customWidth="true" hidden="false" outlineLevel="0" max="10498" min="10498" style="1" width="12.88"/>
    <col collapsed="false" customWidth="true" hidden="false" outlineLevel="0" max="10499" min="10499" style="1" width="19.44"/>
    <col collapsed="false" customWidth="true" hidden="false" outlineLevel="0" max="10500" min="10500" style="1" width="20"/>
    <col collapsed="false" customWidth="true" hidden="false" outlineLevel="0" max="10501" min="10501" style="1" width="19.67"/>
    <col collapsed="false" customWidth="true" hidden="false" outlineLevel="0" max="10502" min="10502" style="1" width="17.77"/>
    <col collapsed="false" customWidth="true" hidden="false" outlineLevel="0" max="10503" min="10503" style="1" width="20.78"/>
    <col collapsed="false" customWidth="false" hidden="false" outlineLevel="0" max="10752" min="10504" style="1" width="10.88"/>
    <col collapsed="false" customWidth="true" hidden="false" outlineLevel="0" max="10753" min="10753" style="1" width="27.11"/>
    <col collapsed="false" customWidth="true" hidden="false" outlineLevel="0" max="10754" min="10754" style="1" width="12.88"/>
    <col collapsed="false" customWidth="true" hidden="false" outlineLevel="0" max="10755" min="10755" style="1" width="19.44"/>
    <col collapsed="false" customWidth="true" hidden="false" outlineLevel="0" max="10756" min="10756" style="1" width="20"/>
    <col collapsed="false" customWidth="true" hidden="false" outlineLevel="0" max="10757" min="10757" style="1" width="19.67"/>
    <col collapsed="false" customWidth="true" hidden="false" outlineLevel="0" max="10758" min="10758" style="1" width="17.77"/>
    <col collapsed="false" customWidth="true" hidden="false" outlineLevel="0" max="10759" min="10759" style="1" width="20.78"/>
    <col collapsed="false" customWidth="false" hidden="false" outlineLevel="0" max="11008" min="10760" style="1" width="10.88"/>
    <col collapsed="false" customWidth="true" hidden="false" outlineLevel="0" max="11009" min="11009" style="1" width="27.11"/>
    <col collapsed="false" customWidth="true" hidden="false" outlineLevel="0" max="11010" min="11010" style="1" width="12.88"/>
    <col collapsed="false" customWidth="true" hidden="false" outlineLevel="0" max="11011" min="11011" style="1" width="19.44"/>
    <col collapsed="false" customWidth="true" hidden="false" outlineLevel="0" max="11012" min="11012" style="1" width="20"/>
    <col collapsed="false" customWidth="true" hidden="false" outlineLevel="0" max="11013" min="11013" style="1" width="19.67"/>
    <col collapsed="false" customWidth="true" hidden="false" outlineLevel="0" max="11014" min="11014" style="1" width="17.77"/>
    <col collapsed="false" customWidth="true" hidden="false" outlineLevel="0" max="11015" min="11015" style="1" width="20.78"/>
    <col collapsed="false" customWidth="false" hidden="false" outlineLevel="0" max="11264" min="11016" style="1" width="10.88"/>
    <col collapsed="false" customWidth="true" hidden="false" outlineLevel="0" max="11265" min="11265" style="1" width="27.11"/>
    <col collapsed="false" customWidth="true" hidden="false" outlineLevel="0" max="11266" min="11266" style="1" width="12.88"/>
    <col collapsed="false" customWidth="true" hidden="false" outlineLevel="0" max="11267" min="11267" style="1" width="19.44"/>
    <col collapsed="false" customWidth="true" hidden="false" outlineLevel="0" max="11268" min="11268" style="1" width="20"/>
    <col collapsed="false" customWidth="true" hidden="false" outlineLevel="0" max="11269" min="11269" style="1" width="19.67"/>
    <col collapsed="false" customWidth="true" hidden="false" outlineLevel="0" max="11270" min="11270" style="1" width="17.77"/>
    <col collapsed="false" customWidth="true" hidden="false" outlineLevel="0" max="11271" min="11271" style="1" width="20.78"/>
    <col collapsed="false" customWidth="false" hidden="false" outlineLevel="0" max="11520" min="11272" style="1" width="10.88"/>
    <col collapsed="false" customWidth="true" hidden="false" outlineLevel="0" max="11521" min="11521" style="1" width="27.11"/>
    <col collapsed="false" customWidth="true" hidden="false" outlineLevel="0" max="11522" min="11522" style="1" width="12.88"/>
    <col collapsed="false" customWidth="true" hidden="false" outlineLevel="0" max="11523" min="11523" style="1" width="19.44"/>
    <col collapsed="false" customWidth="true" hidden="false" outlineLevel="0" max="11524" min="11524" style="1" width="20"/>
    <col collapsed="false" customWidth="true" hidden="false" outlineLevel="0" max="11525" min="11525" style="1" width="19.67"/>
    <col collapsed="false" customWidth="true" hidden="false" outlineLevel="0" max="11526" min="11526" style="1" width="17.77"/>
    <col collapsed="false" customWidth="true" hidden="false" outlineLevel="0" max="11527" min="11527" style="1" width="20.78"/>
    <col collapsed="false" customWidth="false" hidden="false" outlineLevel="0" max="11776" min="11528" style="1" width="10.88"/>
    <col collapsed="false" customWidth="true" hidden="false" outlineLevel="0" max="11777" min="11777" style="1" width="27.11"/>
    <col collapsed="false" customWidth="true" hidden="false" outlineLevel="0" max="11778" min="11778" style="1" width="12.88"/>
    <col collapsed="false" customWidth="true" hidden="false" outlineLevel="0" max="11779" min="11779" style="1" width="19.44"/>
    <col collapsed="false" customWidth="true" hidden="false" outlineLevel="0" max="11780" min="11780" style="1" width="20"/>
    <col collapsed="false" customWidth="true" hidden="false" outlineLevel="0" max="11781" min="11781" style="1" width="19.67"/>
    <col collapsed="false" customWidth="true" hidden="false" outlineLevel="0" max="11782" min="11782" style="1" width="17.77"/>
    <col collapsed="false" customWidth="true" hidden="false" outlineLevel="0" max="11783" min="11783" style="1" width="20.78"/>
    <col collapsed="false" customWidth="false" hidden="false" outlineLevel="0" max="12032" min="11784" style="1" width="10.88"/>
    <col collapsed="false" customWidth="true" hidden="false" outlineLevel="0" max="12033" min="12033" style="1" width="27.11"/>
    <col collapsed="false" customWidth="true" hidden="false" outlineLevel="0" max="12034" min="12034" style="1" width="12.88"/>
    <col collapsed="false" customWidth="true" hidden="false" outlineLevel="0" max="12035" min="12035" style="1" width="19.44"/>
    <col collapsed="false" customWidth="true" hidden="false" outlineLevel="0" max="12036" min="12036" style="1" width="20"/>
    <col collapsed="false" customWidth="true" hidden="false" outlineLevel="0" max="12037" min="12037" style="1" width="19.67"/>
    <col collapsed="false" customWidth="true" hidden="false" outlineLevel="0" max="12038" min="12038" style="1" width="17.77"/>
    <col collapsed="false" customWidth="true" hidden="false" outlineLevel="0" max="12039" min="12039" style="1" width="20.78"/>
    <col collapsed="false" customWidth="false" hidden="false" outlineLevel="0" max="12288" min="12040" style="1" width="10.88"/>
    <col collapsed="false" customWidth="true" hidden="false" outlineLevel="0" max="12289" min="12289" style="1" width="27.11"/>
    <col collapsed="false" customWidth="true" hidden="false" outlineLevel="0" max="12290" min="12290" style="1" width="12.88"/>
    <col collapsed="false" customWidth="true" hidden="false" outlineLevel="0" max="12291" min="12291" style="1" width="19.44"/>
    <col collapsed="false" customWidth="true" hidden="false" outlineLevel="0" max="12292" min="12292" style="1" width="20"/>
    <col collapsed="false" customWidth="true" hidden="false" outlineLevel="0" max="12293" min="12293" style="1" width="19.67"/>
    <col collapsed="false" customWidth="true" hidden="false" outlineLevel="0" max="12294" min="12294" style="1" width="17.77"/>
    <col collapsed="false" customWidth="true" hidden="false" outlineLevel="0" max="12295" min="12295" style="1" width="20.78"/>
    <col collapsed="false" customWidth="false" hidden="false" outlineLevel="0" max="12544" min="12296" style="1" width="10.88"/>
    <col collapsed="false" customWidth="true" hidden="false" outlineLevel="0" max="12545" min="12545" style="1" width="27.11"/>
    <col collapsed="false" customWidth="true" hidden="false" outlineLevel="0" max="12546" min="12546" style="1" width="12.88"/>
    <col collapsed="false" customWidth="true" hidden="false" outlineLevel="0" max="12547" min="12547" style="1" width="19.44"/>
    <col collapsed="false" customWidth="true" hidden="false" outlineLevel="0" max="12548" min="12548" style="1" width="20"/>
    <col collapsed="false" customWidth="true" hidden="false" outlineLevel="0" max="12549" min="12549" style="1" width="19.67"/>
    <col collapsed="false" customWidth="true" hidden="false" outlineLevel="0" max="12550" min="12550" style="1" width="17.77"/>
    <col collapsed="false" customWidth="true" hidden="false" outlineLevel="0" max="12551" min="12551" style="1" width="20.78"/>
    <col collapsed="false" customWidth="false" hidden="false" outlineLevel="0" max="12800" min="12552" style="1" width="10.88"/>
    <col collapsed="false" customWidth="true" hidden="false" outlineLevel="0" max="12801" min="12801" style="1" width="27.11"/>
    <col collapsed="false" customWidth="true" hidden="false" outlineLevel="0" max="12802" min="12802" style="1" width="12.88"/>
    <col collapsed="false" customWidth="true" hidden="false" outlineLevel="0" max="12803" min="12803" style="1" width="19.44"/>
    <col collapsed="false" customWidth="true" hidden="false" outlineLevel="0" max="12804" min="12804" style="1" width="20"/>
    <col collapsed="false" customWidth="true" hidden="false" outlineLevel="0" max="12805" min="12805" style="1" width="19.67"/>
    <col collapsed="false" customWidth="true" hidden="false" outlineLevel="0" max="12806" min="12806" style="1" width="17.77"/>
    <col collapsed="false" customWidth="true" hidden="false" outlineLevel="0" max="12807" min="12807" style="1" width="20.78"/>
    <col collapsed="false" customWidth="false" hidden="false" outlineLevel="0" max="13056" min="12808" style="1" width="10.88"/>
    <col collapsed="false" customWidth="true" hidden="false" outlineLevel="0" max="13057" min="13057" style="1" width="27.11"/>
    <col collapsed="false" customWidth="true" hidden="false" outlineLevel="0" max="13058" min="13058" style="1" width="12.88"/>
    <col collapsed="false" customWidth="true" hidden="false" outlineLevel="0" max="13059" min="13059" style="1" width="19.44"/>
    <col collapsed="false" customWidth="true" hidden="false" outlineLevel="0" max="13060" min="13060" style="1" width="20"/>
    <col collapsed="false" customWidth="true" hidden="false" outlineLevel="0" max="13061" min="13061" style="1" width="19.67"/>
    <col collapsed="false" customWidth="true" hidden="false" outlineLevel="0" max="13062" min="13062" style="1" width="17.77"/>
    <col collapsed="false" customWidth="true" hidden="false" outlineLevel="0" max="13063" min="13063" style="1" width="20.78"/>
    <col collapsed="false" customWidth="false" hidden="false" outlineLevel="0" max="13312" min="13064" style="1" width="10.88"/>
    <col collapsed="false" customWidth="true" hidden="false" outlineLevel="0" max="13313" min="13313" style="1" width="27.11"/>
    <col collapsed="false" customWidth="true" hidden="false" outlineLevel="0" max="13314" min="13314" style="1" width="12.88"/>
    <col collapsed="false" customWidth="true" hidden="false" outlineLevel="0" max="13315" min="13315" style="1" width="19.44"/>
    <col collapsed="false" customWidth="true" hidden="false" outlineLevel="0" max="13316" min="13316" style="1" width="20"/>
    <col collapsed="false" customWidth="true" hidden="false" outlineLevel="0" max="13317" min="13317" style="1" width="19.67"/>
    <col collapsed="false" customWidth="true" hidden="false" outlineLevel="0" max="13318" min="13318" style="1" width="17.77"/>
    <col collapsed="false" customWidth="true" hidden="false" outlineLevel="0" max="13319" min="13319" style="1" width="20.78"/>
    <col collapsed="false" customWidth="false" hidden="false" outlineLevel="0" max="13568" min="13320" style="1" width="10.88"/>
    <col collapsed="false" customWidth="true" hidden="false" outlineLevel="0" max="13569" min="13569" style="1" width="27.11"/>
    <col collapsed="false" customWidth="true" hidden="false" outlineLevel="0" max="13570" min="13570" style="1" width="12.88"/>
    <col collapsed="false" customWidth="true" hidden="false" outlineLevel="0" max="13571" min="13571" style="1" width="19.44"/>
    <col collapsed="false" customWidth="true" hidden="false" outlineLevel="0" max="13572" min="13572" style="1" width="20"/>
    <col collapsed="false" customWidth="true" hidden="false" outlineLevel="0" max="13573" min="13573" style="1" width="19.67"/>
    <col collapsed="false" customWidth="true" hidden="false" outlineLevel="0" max="13574" min="13574" style="1" width="17.77"/>
    <col collapsed="false" customWidth="true" hidden="false" outlineLevel="0" max="13575" min="13575" style="1" width="20.78"/>
    <col collapsed="false" customWidth="false" hidden="false" outlineLevel="0" max="13824" min="13576" style="1" width="10.88"/>
    <col collapsed="false" customWidth="true" hidden="false" outlineLevel="0" max="13825" min="13825" style="1" width="27.11"/>
    <col collapsed="false" customWidth="true" hidden="false" outlineLevel="0" max="13826" min="13826" style="1" width="12.88"/>
    <col collapsed="false" customWidth="true" hidden="false" outlineLevel="0" max="13827" min="13827" style="1" width="19.44"/>
    <col collapsed="false" customWidth="true" hidden="false" outlineLevel="0" max="13828" min="13828" style="1" width="20"/>
    <col collapsed="false" customWidth="true" hidden="false" outlineLevel="0" max="13829" min="13829" style="1" width="19.67"/>
    <col collapsed="false" customWidth="true" hidden="false" outlineLevel="0" max="13830" min="13830" style="1" width="17.77"/>
    <col collapsed="false" customWidth="true" hidden="false" outlineLevel="0" max="13831" min="13831" style="1" width="20.78"/>
    <col collapsed="false" customWidth="false" hidden="false" outlineLevel="0" max="14080" min="13832" style="1" width="10.88"/>
    <col collapsed="false" customWidth="true" hidden="false" outlineLevel="0" max="14081" min="14081" style="1" width="27.11"/>
    <col collapsed="false" customWidth="true" hidden="false" outlineLevel="0" max="14082" min="14082" style="1" width="12.88"/>
    <col collapsed="false" customWidth="true" hidden="false" outlineLevel="0" max="14083" min="14083" style="1" width="19.44"/>
    <col collapsed="false" customWidth="true" hidden="false" outlineLevel="0" max="14084" min="14084" style="1" width="20"/>
    <col collapsed="false" customWidth="true" hidden="false" outlineLevel="0" max="14085" min="14085" style="1" width="19.67"/>
    <col collapsed="false" customWidth="true" hidden="false" outlineLevel="0" max="14086" min="14086" style="1" width="17.77"/>
    <col collapsed="false" customWidth="true" hidden="false" outlineLevel="0" max="14087" min="14087" style="1" width="20.78"/>
    <col collapsed="false" customWidth="false" hidden="false" outlineLevel="0" max="14336" min="14088" style="1" width="10.88"/>
    <col collapsed="false" customWidth="true" hidden="false" outlineLevel="0" max="14337" min="14337" style="1" width="27.11"/>
    <col collapsed="false" customWidth="true" hidden="false" outlineLevel="0" max="14338" min="14338" style="1" width="12.88"/>
    <col collapsed="false" customWidth="true" hidden="false" outlineLevel="0" max="14339" min="14339" style="1" width="19.44"/>
    <col collapsed="false" customWidth="true" hidden="false" outlineLevel="0" max="14340" min="14340" style="1" width="20"/>
    <col collapsed="false" customWidth="true" hidden="false" outlineLevel="0" max="14341" min="14341" style="1" width="19.67"/>
    <col collapsed="false" customWidth="true" hidden="false" outlineLevel="0" max="14342" min="14342" style="1" width="17.77"/>
    <col collapsed="false" customWidth="true" hidden="false" outlineLevel="0" max="14343" min="14343" style="1" width="20.78"/>
    <col collapsed="false" customWidth="false" hidden="false" outlineLevel="0" max="14592" min="14344" style="1" width="10.88"/>
    <col collapsed="false" customWidth="true" hidden="false" outlineLevel="0" max="14593" min="14593" style="1" width="27.11"/>
    <col collapsed="false" customWidth="true" hidden="false" outlineLevel="0" max="14594" min="14594" style="1" width="12.88"/>
    <col collapsed="false" customWidth="true" hidden="false" outlineLevel="0" max="14595" min="14595" style="1" width="19.44"/>
    <col collapsed="false" customWidth="true" hidden="false" outlineLevel="0" max="14596" min="14596" style="1" width="20"/>
    <col collapsed="false" customWidth="true" hidden="false" outlineLevel="0" max="14597" min="14597" style="1" width="19.67"/>
    <col collapsed="false" customWidth="true" hidden="false" outlineLevel="0" max="14598" min="14598" style="1" width="17.77"/>
    <col collapsed="false" customWidth="true" hidden="false" outlineLevel="0" max="14599" min="14599" style="1" width="20.78"/>
    <col collapsed="false" customWidth="false" hidden="false" outlineLevel="0" max="14848" min="14600" style="1" width="10.88"/>
    <col collapsed="false" customWidth="true" hidden="false" outlineLevel="0" max="14849" min="14849" style="1" width="27.11"/>
    <col collapsed="false" customWidth="true" hidden="false" outlineLevel="0" max="14850" min="14850" style="1" width="12.88"/>
    <col collapsed="false" customWidth="true" hidden="false" outlineLevel="0" max="14851" min="14851" style="1" width="19.44"/>
    <col collapsed="false" customWidth="true" hidden="false" outlineLevel="0" max="14852" min="14852" style="1" width="20"/>
    <col collapsed="false" customWidth="true" hidden="false" outlineLevel="0" max="14853" min="14853" style="1" width="19.67"/>
    <col collapsed="false" customWidth="true" hidden="false" outlineLevel="0" max="14854" min="14854" style="1" width="17.77"/>
    <col collapsed="false" customWidth="true" hidden="false" outlineLevel="0" max="14855" min="14855" style="1" width="20.78"/>
    <col collapsed="false" customWidth="false" hidden="false" outlineLevel="0" max="15104" min="14856" style="1" width="10.88"/>
    <col collapsed="false" customWidth="true" hidden="false" outlineLevel="0" max="15105" min="15105" style="1" width="27.11"/>
    <col collapsed="false" customWidth="true" hidden="false" outlineLevel="0" max="15106" min="15106" style="1" width="12.88"/>
    <col collapsed="false" customWidth="true" hidden="false" outlineLevel="0" max="15107" min="15107" style="1" width="19.44"/>
    <col collapsed="false" customWidth="true" hidden="false" outlineLevel="0" max="15108" min="15108" style="1" width="20"/>
    <col collapsed="false" customWidth="true" hidden="false" outlineLevel="0" max="15109" min="15109" style="1" width="19.67"/>
    <col collapsed="false" customWidth="true" hidden="false" outlineLevel="0" max="15110" min="15110" style="1" width="17.77"/>
    <col collapsed="false" customWidth="true" hidden="false" outlineLevel="0" max="15111" min="15111" style="1" width="20.78"/>
    <col collapsed="false" customWidth="false" hidden="false" outlineLevel="0" max="15360" min="15112" style="1" width="10.88"/>
    <col collapsed="false" customWidth="true" hidden="false" outlineLevel="0" max="15361" min="15361" style="1" width="27.11"/>
    <col collapsed="false" customWidth="true" hidden="false" outlineLevel="0" max="15362" min="15362" style="1" width="12.88"/>
    <col collapsed="false" customWidth="true" hidden="false" outlineLevel="0" max="15363" min="15363" style="1" width="19.44"/>
    <col collapsed="false" customWidth="true" hidden="false" outlineLevel="0" max="15364" min="15364" style="1" width="20"/>
    <col collapsed="false" customWidth="true" hidden="false" outlineLevel="0" max="15365" min="15365" style="1" width="19.67"/>
    <col collapsed="false" customWidth="true" hidden="false" outlineLevel="0" max="15366" min="15366" style="1" width="17.77"/>
    <col collapsed="false" customWidth="true" hidden="false" outlineLevel="0" max="15367" min="15367" style="1" width="20.78"/>
    <col collapsed="false" customWidth="false" hidden="false" outlineLevel="0" max="15616" min="15368" style="1" width="10.88"/>
    <col collapsed="false" customWidth="true" hidden="false" outlineLevel="0" max="15617" min="15617" style="1" width="27.11"/>
    <col collapsed="false" customWidth="true" hidden="false" outlineLevel="0" max="15618" min="15618" style="1" width="12.88"/>
    <col collapsed="false" customWidth="true" hidden="false" outlineLevel="0" max="15619" min="15619" style="1" width="19.44"/>
    <col collapsed="false" customWidth="true" hidden="false" outlineLevel="0" max="15620" min="15620" style="1" width="20"/>
    <col collapsed="false" customWidth="true" hidden="false" outlineLevel="0" max="15621" min="15621" style="1" width="19.67"/>
    <col collapsed="false" customWidth="true" hidden="false" outlineLevel="0" max="15622" min="15622" style="1" width="17.77"/>
    <col collapsed="false" customWidth="true" hidden="false" outlineLevel="0" max="15623" min="15623" style="1" width="20.78"/>
    <col collapsed="false" customWidth="false" hidden="false" outlineLevel="0" max="15872" min="15624" style="1" width="10.88"/>
    <col collapsed="false" customWidth="true" hidden="false" outlineLevel="0" max="15873" min="15873" style="1" width="27.11"/>
    <col collapsed="false" customWidth="true" hidden="false" outlineLevel="0" max="15874" min="15874" style="1" width="12.88"/>
    <col collapsed="false" customWidth="true" hidden="false" outlineLevel="0" max="15875" min="15875" style="1" width="19.44"/>
    <col collapsed="false" customWidth="true" hidden="false" outlineLevel="0" max="15876" min="15876" style="1" width="20"/>
    <col collapsed="false" customWidth="true" hidden="false" outlineLevel="0" max="15877" min="15877" style="1" width="19.67"/>
    <col collapsed="false" customWidth="true" hidden="false" outlineLevel="0" max="15878" min="15878" style="1" width="17.77"/>
    <col collapsed="false" customWidth="true" hidden="false" outlineLevel="0" max="15879" min="15879" style="1" width="20.78"/>
    <col collapsed="false" customWidth="false" hidden="false" outlineLevel="0" max="16128" min="15880" style="1" width="10.88"/>
    <col collapsed="false" customWidth="true" hidden="false" outlineLevel="0" max="16129" min="16129" style="1" width="27.11"/>
    <col collapsed="false" customWidth="true" hidden="false" outlineLevel="0" max="16130" min="16130" style="1" width="12.88"/>
    <col collapsed="false" customWidth="true" hidden="false" outlineLevel="0" max="16131" min="16131" style="1" width="19.44"/>
    <col collapsed="false" customWidth="true" hidden="false" outlineLevel="0" max="16132" min="16132" style="1" width="20"/>
    <col collapsed="false" customWidth="true" hidden="false" outlineLevel="0" max="16133" min="16133" style="1" width="19.67"/>
    <col collapsed="false" customWidth="true" hidden="false" outlineLevel="0" max="16134" min="16134" style="1" width="17.77"/>
    <col collapsed="false" customWidth="true" hidden="false" outlineLevel="0" max="16135" min="16135" style="1" width="20.78"/>
    <col collapsed="false" customWidth="false" hidden="false" outlineLevel="0" max="16384" min="16136" style="1" width="10.88"/>
  </cols>
  <sheetData>
    <row r="1" customFormat="false" ht="13.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</row>
    <row r="2" customFormat="false" ht="15.75" hidden="false" customHeight="true" outlineLevel="0" collapsed="false">
      <c r="A2" s="3" t="s">
        <v>1</v>
      </c>
      <c r="B2" s="3"/>
      <c r="C2" s="3"/>
      <c r="D2" s="3"/>
      <c r="E2" s="3"/>
      <c r="F2" s="3"/>
      <c r="G2" s="3"/>
    </row>
    <row r="3" customFormat="false" ht="15.75" hidden="false" customHeight="true" outlineLevel="0" collapsed="false">
      <c r="A3" s="4" t="s">
        <v>2</v>
      </c>
      <c r="B3" s="4"/>
      <c r="C3" s="4"/>
      <c r="D3" s="4"/>
      <c r="E3" s="4"/>
      <c r="F3" s="4"/>
      <c r="G3" s="4"/>
    </row>
    <row r="4" customFormat="false" ht="15.75" hidden="false" customHeight="true" outlineLevel="0" collapsed="false">
      <c r="A4" s="3" t="s">
        <v>3</v>
      </c>
      <c r="B4" s="3" t="s">
        <v>4</v>
      </c>
      <c r="C4" s="5" t="s">
        <v>5</v>
      </c>
      <c r="D4" s="5"/>
      <c r="E4" s="5"/>
      <c r="F4" s="5"/>
      <c r="G4" s="2" t="s">
        <v>6</v>
      </c>
    </row>
    <row r="5" customFormat="false" ht="26.85" hidden="false" customHeight="false" outlineLevel="0" collapsed="false">
      <c r="A5" s="3"/>
      <c r="B5" s="3"/>
      <c r="C5" s="3" t="s">
        <v>7</v>
      </c>
      <c r="D5" s="3" t="s">
        <v>7</v>
      </c>
      <c r="E5" s="3" t="s">
        <v>7</v>
      </c>
      <c r="F5" s="6" t="s">
        <v>8</v>
      </c>
      <c r="G5" s="7" t="s">
        <v>9</v>
      </c>
    </row>
    <row r="6" customFormat="false" ht="39.55" hidden="false" customHeight="false" outlineLevel="0" collapsed="false">
      <c r="A6" s="8" t="s">
        <v>10</v>
      </c>
      <c r="B6" s="9" t="n">
        <v>2</v>
      </c>
      <c r="C6" s="10" t="n">
        <v>22</v>
      </c>
      <c r="D6" s="10" t="n">
        <v>23</v>
      </c>
      <c r="E6" s="10" t="n">
        <v>27.5</v>
      </c>
      <c r="F6" s="11" t="n">
        <f aca="false">SUM(C6:E6)/3</f>
        <v>24.1666666666667</v>
      </c>
      <c r="G6" s="12" t="n">
        <f aca="false">F6*B6</f>
        <v>48.3333333333333</v>
      </c>
    </row>
    <row r="7" customFormat="false" ht="13.5" hidden="false" customHeight="false" outlineLevel="0" collapsed="false">
      <c r="A7" s="8" t="s">
        <v>11</v>
      </c>
      <c r="B7" s="9" t="n">
        <v>2</v>
      </c>
      <c r="C7" s="10" t="n">
        <v>47.19</v>
      </c>
      <c r="D7" s="10" t="n">
        <v>40.85</v>
      </c>
      <c r="E7" s="10" t="n">
        <v>45.74</v>
      </c>
      <c r="F7" s="11" t="n">
        <f aca="false">SUM(C7:E7)/3</f>
        <v>44.5933333333333</v>
      </c>
      <c r="G7" s="12" t="n">
        <f aca="false">F7*B7</f>
        <v>89.1866666666667</v>
      </c>
    </row>
    <row r="8" customFormat="false" ht="13.5" hidden="false" customHeight="false" outlineLevel="0" collapsed="false">
      <c r="A8" s="8" t="s">
        <v>12</v>
      </c>
      <c r="B8" s="9" t="n">
        <v>2</v>
      </c>
      <c r="C8" s="10" t="n">
        <v>8.04</v>
      </c>
      <c r="D8" s="10" t="n">
        <v>13</v>
      </c>
      <c r="E8" s="10" t="n">
        <v>10.71</v>
      </c>
      <c r="F8" s="11" t="n">
        <f aca="false">SUM(C8:E8)/3</f>
        <v>10.5833333333333</v>
      </c>
      <c r="G8" s="12" t="n">
        <f aca="false">F8*B8</f>
        <v>21.1666666666667</v>
      </c>
    </row>
    <row r="9" customFormat="false" ht="13.5" hidden="false" customHeight="false" outlineLevel="0" collapsed="false">
      <c r="A9" s="13" t="s">
        <v>13</v>
      </c>
      <c r="B9" s="13"/>
      <c r="C9" s="13"/>
      <c r="D9" s="13"/>
      <c r="E9" s="13"/>
      <c r="F9" s="13"/>
      <c r="G9" s="14" t="n">
        <f aca="false">G6+G7+G8</f>
        <v>158.686666666667</v>
      </c>
    </row>
    <row r="10" customFormat="false" ht="13.5" hidden="false" customHeight="false" outlineLevel="0" collapsed="false">
      <c r="A10" s="15" t="s">
        <v>14</v>
      </c>
      <c r="B10" s="15"/>
      <c r="C10" s="15"/>
      <c r="D10" s="15"/>
      <c r="E10" s="15"/>
      <c r="F10" s="15"/>
      <c r="G10" s="16" t="n">
        <f aca="false">G9/6</f>
        <v>26.4477777777778</v>
      </c>
    </row>
  </sheetData>
  <mergeCells count="8">
    <mergeCell ref="A1:G1"/>
    <mergeCell ref="A2:G2"/>
    <mergeCell ref="A3:G3"/>
    <mergeCell ref="A4:A5"/>
    <mergeCell ref="B4:B5"/>
    <mergeCell ref="C4:F4"/>
    <mergeCell ref="A9:F9"/>
    <mergeCell ref="A10:F10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63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41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A2" activeCellId="0" sqref="A2"/>
    </sheetView>
  </sheetViews>
  <sheetFormatPr defaultColWidth="9.00390625" defaultRowHeight="12.75" zeroHeight="false" outlineLevelRow="0" outlineLevelCol="0"/>
  <cols>
    <col collapsed="false" customWidth="false" hidden="false" outlineLevel="0" max="1" min="1" style="1" width="9"/>
    <col collapsed="false" customWidth="true" hidden="false" outlineLevel="0" max="2" min="2" style="1" width="34.44"/>
    <col collapsed="false" customWidth="true" hidden="false" outlineLevel="0" max="3" min="3" style="1" width="17.67"/>
    <col collapsed="false" customWidth="true" hidden="false" outlineLevel="0" max="6" min="4" style="1" width="22"/>
    <col collapsed="false" customWidth="true" hidden="false" outlineLevel="0" max="7" min="7" style="1" width="17.33"/>
    <col collapsed="false" customWidth="true" hidden="false" outlineLevel="0" max="8" min="8" style="1" width="12.11"/>
    <col collapsed="false" customWidth="false" hidden="false" outlineLevel="0" max="9" min="9" style="1" width="9"/>
    <col collapsed="false" customWidth="true" hidden="false" outlineLevel="0" max="10" min="10" style="1" width="19.88"/>
    <col collapsed="false" customWidth="false" hidden="false" outlineLevel="0" max="257" min="11" style="1" width="9"/>
    <col collapsed="false" customWidth="true" hidden="false" outlineLevel="0" max="258" min="258" style="1" width="34.44"/>
    <col collapsed="false" customWidth="true" hidden="false" outlineLevel="0" max="259" min="259" style="1" width="17.67"/>
    <col collapsed="false" customWidth="true" hidden="false" outlineLevel="0" max="262" min="260" style="1" width="22"/>
    <col collapsed="false" customWidth="true" hidden="false" outlineLevel="0" max="263" min="263" style="1" width="17.33"/>
    <col collapsed="false" customWidth="true" hidden="false" outlineLevel="0" max="264" min="264" style="1" width="12.11"/>
    <col collapsed="false" customWidth="false" hidden="false" outlineLevel="0" max="265" min="265" style="1" width="9"/>
    <col collapsed="false" customWidth="true" hidden="false" outlineLevel="0" max="266" min="266" style="1" width="19.88"/>
    <col collapsed="false" customWidth="false" hidden="false" outlineLevel="0" max="513" min="267" style="1" width="9"/>
    <col collapsed="false" customWidth="true" hidden="false" outlineLevel="0" max="514" min="514" style="1" width="34.44"/>
    <col collapsed="false" customWidth="true" hidden="false" outlineLevel="0" max="515" min="515" style="1" width="17.67"/>
    <col collapsed="false" customWidth="true" hidden="false" outlineLevel="0" max="518" min="516" style="1" width="22"/>
    <col collapsed="false" customWidth="true" hidden="false" outlineLevel="0" max="519" min="519" style="1" width="17.33"/>
    <col collapsed="false" customWidth="true" hidden="false" outlineLevel="0" max="520" min="520" style="1" width="12.11"/>
    <col collapsed="false" customWidth="false" hidden="false" outlineLevel="0" max="521" min="521" style="1" width="9"/>
    <col collapsed="false" customWidth="true" hidden="false" outlineLevel="0" max="522" min="522" style="1" width="19.88"/>
    <col collapsed="false" customWidth="false" hidden="false" outlineLevel="0" max="769" min="523" style="1" width="9"/>
    <col collapsed="false" customWidth="true" hidden="false" outlineLevel="0" max="770" min="770" style="1" width="34.44"/>
    <col collapsed="false" customWidth="true" hidden="false" outlineLevel="0" max="771" min="771" style="1" width="17.67"/>
    <col collapsed="false" customWidth="true" hidden="false" outlineLevel="0" max="774" min="772" style="1" width="22"/>
    <col collapsed="false" customWidth="true" hidden="false" outlineLevel="0" max="775" min="775" style="1" width="17.33"/>
    <col collapsed="false" customWidth="true" hidden="false" outlineLevel="0" max="776" min="776" style="1" width="12.11"/>
    <col collapsed="false" customWidth="false" hidden="false" outlineLevel="0" max="777" min="777" style="1" width="9"/>
    <col collapsed="false" customWidth="true" hidden="false" outlineLevel="0" max="778" min="778" style="1" width="19.88"/>
    <col collapsed="false" customWidth="false" hidden="false" outlineLevel="0" max="1025" min="779" style="1" width="9"/>
    <col collapsed="false" customWidth="true" hidden="false" outlineLevel="0" max="1026" min="1026" style="1" width="34.44"/>
    <col collapsed="false" customWidth="true" hidden="false" outlineLevel="0" max="1027" min="1027" style="1" width="17.67"/>
    <col collapsed="false" customWidth="true" hidden="false" outlineLevel="0" max="1030" min="1028" style="1" width="22"/>
    <col collapsed="false" customWidth="true" hidden="false" outlineLevel="0" max="1031" min="1031" style="1" width="17.33"/>
    <col collapsed="false" customWidth="true" hidden="false" outlineLevel="0" max="1032" min="1032" style="1" width="12.11"/>
    <col collapsed="false" customWidth="false" hidden="false" outlineLevel="0" max="1033" min="1033" style="1" width="9"/>
    <col collapsed="false" customWidth="true" hidden="false" outlineLevel="0" max="1034" min="1034" style="1" width="19.88"/>
    <col collapsed="false" customWidth="false" hidden="false" outlineLevel="0" max="1281" min="1035" style="1" width="9"/>
    <col collapsed="false" customWidth="true" hidden="false" outlineLevel="0" max="1282" min="1282" style="1" width="34.44"/>
    <col collapsed="false" customWidth="true" hidden="false" outlineLevel="0" max="1283" min="1283" style="1" width="17.67"/>
    <col collapsed="false" customWidth="true" hidden="false" outlineLevel="0" max="1286" min="1284" style="1" width="22"/>
    <col collapsed="false" customWidth="true" hidden="false" outlineLevel="0" max="1287" min="1287" style="1" width="17.33"/>
    <col collapsed="false" customWidth="true" hidden="false" outlineLevel="0" max="1288" min="1288" style="1" width="12.11"/>
    <col collapsed="false" customWidth="false" hidden="false" outlineLevel="0" max="1289" min="1289" style="1" width="9"/>
    <col collapsed="false" customWidth="true" hidden="false" outlineLevel="0" max="1290" min="1290" style="1" width="19.88"/>
    <col collapsed="false" customWidth="false" hidden="false" outlineLevel="0" max="1537" min="1291" style="1" width="9"/>
    <col collapsed="false" customWidth="true" hidden="false" outlineLevel="0" max="1538" min="1538" style="1" width="34.44"/>
    <col collapsed="false" customWidth="true" hidden="false" outlineLevel="0" max="1539" min="1539" style="1" width="17.67"/>
    <col collapsed="false" customWidth="true" hidden="false" outlineLevel="0" max="1542" min="1540" style="1" width="22"/>
    <col collapsed="false" customWidth="true" hidden="false" outlineLevel="0" max="1543" min="1543" style="1" width="17.33"/>
    <col collapsed="false" customWidth="true" hidden="false" outlineLevel="0" max="1544" min="1544" style="1" width="12.11"/>
    <col collapsed="false" customWidth="false" hidden="false" outlineLevel="0" max="1545" min="1545" style="1" width="9"/>
    <col collapsed="false" customWidth="true" hidden="false" outlineLevel="0" max="1546" min="1546" style="1" width="19.88"/>
    <col collapsed="false" customWidth="false" hidden="false" outlineLevel="0" max="1793" min="1547" style="1" width="9"/>
    <col collapsed="false" customWidth="true" hidden="false" outlineLevel="0" max="1794" min="1794" style="1" width="34.44"/>
    <col collapsed="false" customWidth="true" hidden="false" outlineLevel="0" max="1795" min="1795" style="1" width="17.67"/>
    <col collapsed="false" customWidth="true" hidden="false" outlineLevel="0" max="1798" min="1796" style="1" width="22"/>
    <col collapsed="false" customWidth="true" hidden="false" outlineLevel="0" max="1799" min="1799" style="1" width="17.33"/>
    <col collapsed="false" customWidth="true" hidden="false" outlineLevel="0" max="1800" min="1800" style="1" width="12.11"/>
    <col collapsed="false" customWidth="false" hidden="false" outlineLevel="0" max="1801" min="1801" style="1" width="9"/>
    <col collapsed="false" customWidth="true" hidden="false" outlineLevel="0" max="1802" min="1802" style="1" width="19.88"/>
    <col collapsed="false" customWidth="false" hidden="false" outlineLevel="0" max="2049" min="1803" style="1" width="9"/>
    <col collapsed="false" customWidth="true" hidden="false" outlineLevel="0" max="2050" min="2050" style="1" width="34.44"/>
    <col collapsed="false" customWidth="true" hidden="false" outlineLevel="0" max="2051" min="2051" style="1" width="17.67"/>
    <col collapsed="false" customWidth="true" hidden="false" outlineLevel="0" max="2054" min="2052" style="1" width="22"/>
    <col collapsed="false" customWidth="true" hidden="false" outlineLevel="0" max="2055" min="2055" style="1" width="17.33"/>
    <col collapsed="false" customWidth="true" hidden="false" outlineLevel="0" max="2056" min="2056" style="1" width="12.11"/>
    <col collapsed="false" customWidth="false" hidden="false" outlineLevel="0" max="2057" min="2057" style="1" width="9"/>
    <col collapsed="false" customWidth="true" hidden="false" outlineLevel="0" max="2058" min="2058" style="1" width="19.88"/>
    <col collapsed="false" customWidth="false" hidden="false" outlineLevel="0" max="2305" min="2059" style="1" width="9"/>
    <col collapsed="false" customWidth="true" hidden="false" outlineLevel="0" max="2306" min="2306" style="1" width="34.44"/>
    <col collapsed="false" customWidth="true" hidden="false" outlineLevel="0" max="2307" min="2307" style="1" width="17.67"/>
    <col collapsed="false" customWidth="true" hidden="false" outlineLevel="0" max="2310" min="2308" style="1" width="22"/>
    <col collapsed="false" customWidth="true" hidden="false" outlineLevel="0" max="2311" min="2311" style="1" width="17.33"/>
    <col collapsed="false" customWidth="true" hidden="false" outlineLevel="0" max="2312" min="2312" style="1" width="12.11"/>
    <col collapsed="false" customWidth="false" hidden="false" outlineLevel="0" max="2313" min="2313" style="1" width="9"/>
    <col collapsed="false" customWidth="true" hidden="false" outlineLevel="0" max="2314" min="2314" style="1" width="19.88"/>
    <col collapsed="false" customWidth="false" hidden="false" outlineLevel="0" max="2561" min="2315" style="1" width="9"/>
    <col collapsed="false" customWidth="true" hidden="false" outlineLevel="0" max="2562" min="2562" style="1" width="34.44"/>
    <col collapsed="false" customWidth="true" hidden="false" outlineLevel="0" max="2563" min="2563" style="1" width="17.67"/>
    <col collapsed="false" customWidth="true" hidden="false" outlineLevel="0" max="2566" min="2564" style="1" width="22"/>
    <col collapsed="false" customWidth="true" hidden="false" outlineLevel="0" max="2567" min="2567" style="1" width="17.33"/>
    <col collapsed="false" customWidth="true" hidden="false" outlineLevel="0" max="2568" min="2568" style="1" width="12.11"/>
    <col collapsed="false" customWidth="false" hidden="false" outlineLevel="0" max="2569" min="2569" style="1" width="9"/>
    <col collapsed="false" customWidth="true" hidden="false" outlineLevel="0" max="2570" min="2570" style="1" width="19.88"/>
    <col collapsed="false" customWidth="false" hidden="false" outlineLevel="0" max="2817" min="2571" style="1" width="9"/>
    <col collapsed="false" customWidth="true" hidden="false" outlineLevel="0" max="2818" min="2818" style="1" width="34.44"/>
    <col collapsed="false" customWidth="true" hidden="false" outlineLevel="0" max="2819" min="2819" style="1" width="17.67"/>
    <col collapsed="false" customWidth="true" hidden="false" outlineLevel="0" max="2822" min="2820" style="1" width="22"/>
    <col collapsed="false" customWidth="true" hidden="false" outlineLevel="0" max="2823" min="2823" style="1" width="17.33"/>
    <col collapsed="false" customWidth="true" hidden="false" outlineLevel="0" max="2824" min="2824" style="1" width="12.11"/>
    <col collapsed="false" customWidth="false" hidden="false" outlineLevel="0" max="2825" min="2825" style="1" width="9"/>
    <col collapsed="false" customWidth="true" hidden="false" outlineLevel="0" max="2826" min="2826" style="1" width="19.88"/>
    <col collapsed="false" customWidth="false" hidden="false" outlineLevel="0" max="3073" min="2827" style="1" width="9"/>
    <col collapsed="false" customWidth="true" hidden="false" outlineLevel="0" max="3074" min="3074" style="1" width="34.44"/>
    <col collapsed="false" customWidth="true" hidden="false" outlineLevel="0" max="3075" min="3075" style="1" width="17.67"/>
    <col collapsed="false" customWidth="true" hidden="false" outlineLevel="0" max="3078" min="3076" style="1" width="22"/>
    <col collapsed="false" customWidth="true" hidden="false" outlineLevel="0" max="3079" min="3079" style="1" width="17.33"/>
    <col collapsed="false" customWidth="true" hidden="false" outlineLevel="0" max="3080" min="3080" style="1" width="12.11"/>
    <col collapsed="false" customWidth="false" hidden="false" outlineLevel="0" max="3081" min="3081" style="1" width="9"/>
    <col collapsed="false" customWidth="true" hidden="false" outlineLevel="0" max="3082" min="3082" style="1" width="19.88"/>
    <col collapsed="false" customWidth="false" hidden="false" outlineLevel="0" max="3329" min="3083" style="1" width="9"/>
    <col collapsed="false" customWidth="true" hidden="false" outlineLevel="0" max="3330" min="3330" style="1" width="34.44"/>
    <col collapsed="false" customWidth="true" hidden="false" outlineLevel="0" max="3331" min="3331" style="1" width="17.67"/>
    <col collapsed="false" customWidth="true" hidden="false" outlineLevel="0" max="3334" min="3332" style="1" width="22"/>
    <col collapsed="false" customWidth="true" hidden="false" outlineLevel="0" max="3335" min="3335" style="1" width="17.33"/>
    <col collapsed="false" customWidth="true" hidden="false" outlineLevel="0" max="3336" min="3336" style="1" width="12.11"/>
    <col collapsed="false" customWidth="false" hidden="false" outlineLevel="0" max="3337" min="3337" style="1" width="9"/>
    <col collapsed="false" customWidth="true" hidden="false" outlineLevel="0" max="3338" min="3338" style="1" width="19.88"/>
    <col collapsed="false" customWidth="false" hidden="false" outlineLevel="0" max="3585" min="3339" style="1" width="9"/>
    <col collapsed="false" customWidth="true" hidden="false" outlineLevel="0" max="3586" min="3586" style="1" width="34.44"/>
    <col collapsed="false" customWidth="true" hidden="false" outlineLevel="0" max="3587" min="3587" style="1" width="17.67"/>
    <col collapsed="false" customWidth="true" hidden="false" outlineLevel="0" max="3590" min="3588" style="1" width="22"/>
    <col collapsed="false" customWidth="true" hidden="false" outlineLevel="0" max="3591" min="3591" style="1" width="17.33"/>
    <col collapsed="false" customWidth="true" hidden="false" outlineLevel="0" max="3592" min="3592" style="1" width="12.11"/>
    <col collapsed="false" customWidth="false" hidden="false" outlineLevel="0" max="3593" min="3593" style="1" width="9"/>
    <col collapsed="false" customWidth="true" hidden="false" outlineLevel="0" max="3594" min="3594" style="1" width="19.88"/>
    <col collapsed="false" customWidth="false" hidden="false" outlineLevel="0" max="3841" min="3595" style="1" width="9"/>
    <col collapsed="false" customWidth="true" hidden="false" outlineLevel="0" max="3842" min="3842" style="1" width="34.44"/>
    <col collapsed="false" customWidth="true" hidden="false" outlineLevel="0" max="3843" min="3843" style="1" width="17.67"/>
    <col collapsed="false" customWidth="true" hidden="false" outlineLevel="0" max="3846" min="3844" style="1" width="22"/>
    <col collapsed="false" customWidth="true" hidden="false" outlineLevel="0" max="3847" min="3847" style="1" width="17.33"/>
    <col collapsed="false" customWidth="true" hidden="false" outlineLevel="0" max="3848" min="3848" style="1" width="12.11"/>
    <col collapsed="false" customWidth="false" hidden="false" outlineLevel="0" max="3849" min="3849" style="1" width="9"/>
    <col collapsed="false" customWidth="true" hidden="false" outlineLevel="0" max="3850" min="3850" style="1" width="19.88"/>
    <col collapsed="false" customWidth="false" hidden="false" outlineLevel="0" max="4097" min="3851" style="1" width="9"/>
    <col collapsed="false" customWidth="true" hidden="false" outlineLevel="0" max="4098" min="4098" style="1" width="34.44"/>
    <col collapsed="false" customWidth="true" hidden="false" outlineLevel="0" max="4099" min="4099" style="1" width="17.67"/>
    <col collapsed="false" customWidth="true" hidden="false" outlineLevel="0" max="4102" min="4100" style="1" width="22"/>
    <col collapsed="false" customWidth="true" hidden="false" outlineLevel="0" max="4103" min="4103" style="1" width="17.33"/>
    <col collapsed="false" customWidth="true" hidden="false" outlineLevel="0" max="4104" min="4104" style="1" width="12.11"/>
    <col collapsed="false" customWidth="false" hidden="false" outlineLevel="0" max="4105" min="4105" style="1" width="9"/>
    <col collapsed="false" customWidth="true" hidden="false" outlineLevel="0" max="4106" min="4106" style="1" width="19.88"/>
    <col collapsed="false" customWidth="false" hidden="false" outlineLevel="0" max="4353" min="4107" style="1" width="9"/>
    <col collapsed="false" customWidth="true" hidden="false" outlineLevel="0" max="4354" min="4354" style="1" width="34.44"/>
    <col collapsed="false" customWidth="true" hidden="false" outlineLevel="0" max="4355" min="4355" style="1" width="17.67"/>
    <col collapsed="false" customWidth="true" hidden="false" outlineLevel="0" max="4358" min="4356" style="1" width="22"/>
    <col collapsed="false" customWidth="true" hidden="false" outlineLevel="0" max="4359" min="4359" style="1" width="17.33"/>
    <col collapsed="false" customWidth="true" hidden="false" outlineLevel="0" max="4360" min="4360" style="1" width="12.11"/>
    <col collapsed="false" customWidth="false" hidden="false" outlineLevel="0" max="4361" min="4361" style="1" width="9"/>
    <col collapsed="false" customWidth="true" hidden="false" outlineLevel="0" max="4362" min="4362" style="1" width="19.88"/>
    <col collapsed="false" customWidth="false" hidden="false" outlineLevel="0" max="4609" min="4363" style="1" width="9"/>
    <col collapsed="false" customWidth="true" hidden="false" outlineLevel="0" max="4610" min="4610" style="1" width="34.44"/>
    <col collapsed="false" customWidth="true" hidden="false" outlineLevel="0" max="4611" min="4611" style="1" width="17.67"/>
    <col collapsed="false" customWidth="true" hidden="false" outlineLevel="0" max="4614" min="4612" style="1" width="22"/>
    <col collapsed="false" customWidth="true" hidden="false" outlineLevel="0" max="4615" min="4615" style="1" width="17.33"/>
    <col collapsed="false" customWidth="true" hidden="false" outlineLevel="0" max="4616" min="4616" style="1" width="12.11"/>
    <col collapsed="false" customWidth="false" hidden="false" outlineLevel="0" max="4617" min="4617" style="1" width="9"/>
    <col collapsed="false" customWidth="true" hidden="false" outlineLevel="0" max="4618" min="4618" style="1" width="19.88"/>
    <col collapsed="false" customWidth="false" hidden="false" outlineLevel="0" max="4865" min="4619" style="1" width="9"/>
    <col collapsed="false" customWidth="true" hidden="false" outlineLevel="0" max="4866" min="4866" style="1" width="34.44"/>
    <col collapsed="false" customWidth="true" hidden="false" outlineLevel="0" max="4867" min="4867" style="1" width="17.67"/>
    <col collapsed="false" customWidth="true" hidden="false" outlineLevel="0" max="4870" min="4868" style="1" width="22"/>
    <col collapsed="false" customWidth="true" hidden="false" outlineLevel="0" max="4871" min="4871" style="1" width="17.33"/>
    <col collapsed="false" customWidth="true" hidden="false" outlineLevel="0" max="4872" min="4872" style="1" width="12.11"/>
    <col collapsed="false" customWidth="false" hidden="false" outlineLevel="0" max="4873" min="4873" style="1" width="9"/>
    <col collapsed="false" customWidth="true" hidden="false" outlineLevel="0" max="4874" min="4874" style="1" width="19.88"/>
    <col collapsed="false" customWidth="false" hidden="false" outlineLevel="0" max="5121" min="4875" style="1" width="9"/>
    <col collapsed="false" customWidth="true" hidden="false" outlineLevel="0" max="5122" min="5122" style="1" width="34.44"/>
    <col collapsed="false" customWidth="true" hidden="false" outlineLevel="0" max="5123" min="5123" style="1" width="17.67"/>
    <col collapsed="false" customWidth="true" hidden="false" outlineLevel="0" max="5126" min="5124" style="1" width="22"/>
    <col collapsed="false" customWidth="true" hidden="false" outlineLevel="0" max="5127" min="5127" style="1" width="17.33"/>
    <col collapsed="false" customWidth="true" hidden="false" outlineLevel="0" max="5128" min="5128" style="1" width="12.11"/>
    <col collapsed="false" customWidth="false" hidden="false" outlineLevel="0" max="5129" min="5129" style="1" width="9"/>
    <col collapsed="false" customWidth="true" hidden="false" outlineLevel="0" max="5130" min="5130" style="1" width="19.88"/>
    <col collapsed="false" customWidth="false" hidden="false" outlineLevel="0" max="5377" min="5131" style="1" width="9"/>
    <col collapsed="false" customWidth="true" hidden="false" outlineLevel="0" max="5378" min="5378" style="1" width="34.44"/>
    <col collapsed="false" customWidth="true" hidden="false" outlineLevel="0" max="5379" min="5379" style="1" width="17.67"/>
    <col collapsed="false" customWidth="true" hidden="false" outlineLevel="0" max="5382" min="5380" style="1" width="22"/>
    <col collapsed="false" customWidth="true" hidden="false" outlineLevel="0" max="5383" min="5383" style="1" width="17.33"/>
    <col collapsed="false" customWidth="true" hidden="false" outlineLevel="0" max="5384" min="5384" style="1" width="12.11"/>
    <col collapsed="false" customWidth="false" hidden="false" outlineLevel="0" max="5385" min="5385" style="1" width="9"/>
    <col collapsed="false" customWidth="true" hidden="false" outlineLevel="0" max="5386" min="5386" style="1" width="19.88"/>
    <col collapsed="false" customWidth="false" hidden="false" outlineLevel="0" max="5633" min="5387" style="1" width="9"/>
    <col collapsed="false" customWidth="true" hidden="false" outlineLevel="0" max="5634" min="5634" style="1" width="34.44"/>
    <col collapsed="false" customWidth="true" hidden="false" outlineLevel="0" max="5635" min="5635" style="1" width="17.67"/>
    <col collapsed="false" customWidth="true" hidden="false" outlineLevel="0" max="5638" min="5636" style="1" width="22"/>
    <col collapsed="false" customWidth="true" hidden="false" outlineLevel="0" max="5639" min="5639" style="1" width="17.33"/>
    <col collapsed="false" customWidth="true" hidden="false" outlineLevel="0" max="5640" min="5640" style="1" width="12.11"/>
    <col collapsed="false" customWidth="false" hidden="false" outlineLevel="0" max="5641" min="5641" style="1" width="9"/>
    <col collapsed="false" customWidth="true" hidden="false" outlineLevel="0" max="5642" min="5642" style="1" width="19.88"/>
    <col collapsed="false" customWidth="false" hidden="false" outlineLevel="0" max="5889" min="5643" style="1" width="9"/>
    <col collapsed="false" customWidth="true" hidden="false" outlineLevel="0" max="5890" min="5890" style="1" width="34.44"/>
    <col collapsed="false" customWidth="true" hidden="false" outlineLevel="0" max="5891" min="5891" style="1" width="17.67"/>
    <col collapsed="false" customWidth="true" hidden="false" outlineLevel="0" max="5894" min="5892" style="1" width="22"/>
    <col collapsed="false" customWidth="true" hidden="false" outlineLevel="0" max="5895" min="5895" style="1" width="17.33"/>
    <col collapsed="false" customWidth="true" hidden="false" outlineLevel="0" max="5896" min="5896" style="1" width="12.11"/>
    <col collapsed="false" customWidth="false" hidden="false" outlineLevel="0" max="5897" min="5897" style="1" width="9"/>
    <col collapsed="false" customWidth="true" hidden="false" outlineLevel="0" max="5898" min="5898" style="1" width="19.88"/>
    <col collapsed="false" customWidth="false" hidden="false" outlineLevel="0" max="6145" min="5899" style="1" width="9"/>
    <col collapsed="false" customWidth="true" hidden="false" outlineLevel="0" max="6146" min="6146" style="1" width="34.44"/>
    <col collapsed="false" customWidth="true" hidden="false" outlineLevel="0" max="6147" min="6147" style="1" width="17.67"/>
    <col collapsed="false" customWidth="true" hidden="false" outlineLevel="0" max="6150" min="6148" style="1" width="22"/>
    <col collapsed="false" customWidth="true" hidden="false" outlineLevel="0" max="6151" min="6151" style="1" width="17.33"/>
    <col collapsed="false" customWidth="true" hidden="false" outlineLevel="0" max="6152" min="6152" style="1" width="12.11"/>
    <col collapsed="false" customWidth="false" hidden="false" outlineLevel="0" max="6153" min="6153" style="1" width="9"/>
    <col collapsed="false" customWidth="true" hidden="false" outlineLevel="0" max="6154" min="6154" style="1" width="19.88"/>
    <col collapsed="false" customWidth="false" hidden="false" outlineLevel="0" max="6401" min="6155" style="1" width="9"/>
    <col collapsed="false" customWidth="true" hidden="false" outlineLevel="0" max="6402" min="6402" style="1" width="34.44"/>
    <col collapsed="false" customWidth="true" hidden="false" outlineLevel="0" max="6403" min="6403" style="1" width="17.67"/>
    <col collapsed="false" customWidth="true" hidden="false" outlineLevel="0" max="6406" min="6404" style="1" width="22"/>
    <col collapsed="false" customWidth="true" hidden="false" outlineLevel="0" max="6407" min="6407" style="1" width="17.33"/>
    <col collapsed="false" customWidth="true" hidden="false" outlineLevel="0" max="6408" min="6408" style="1" width="12.11"/>
    <col collapsed="false" customWidth="false" hidden="false" outlineLevel="0" max="6409" min="6409" style="1" width="9"/>
    <col collapsed="false" customWidth="true" hidden="false" outlineLevel="0" max="6410" min="6410" style="1" width="19.88"/>
    <col collapsed="false" customWidth="false" hidden="false" outlineLevel="0" max="6657" min="6411" style="1" width="9"/>
    <col collapsed="false" customWidth="true" hidden="false" outlineLevel="0" max="6658" min="6658" style="1" width="34.44"/>
    <col collapsed="false" customWidth="true" hidden="false" outlineLevel="0" max="6659" min="6659" style="1" width="17.67"/>
    <col collapsed="false" customWidth="true" hidden="false" outlineLevel="0" max="6662" min="6660" style="1" width="22"/>
    <col collapsed="false" customWidth="true" hidden="false" outlineLevel="0" max="6663" min="6663" style="1" width="17.33"/>
    <col collapsed="false" customWidth="true" hidden="false" outlineLevel="0" max="6664" min="6664" style="1" width="12.11"/>
    <col collapsed="false" customWidth="false" hidden="false" outlineLevel="0" max="6665" min="6665" style="1" width="9"/>
    <col collapsed="false" customWidth="true" hidden="false" outlineLevel="0" max="6666" min="6666" style="1" width="19.88"/>
    <col collapsed="false" customWidth="false" hidden="false" outlineLevel="0" max="6913" min="6667" style="1" width="9"/>
    <col collapsed="false" customWidth="true" hidden="false" outlineLevel="0" max="6914" min="6914" style="1" width="34.44"/>
    <col collapsed="false" customWidth="true" hidden="false" outlineLevel="0" max="6915" min="6915" style="1" width="17.67"/>
    <col collapsed="false" customWidth="true" hidden="false" outlineLevel="0" max="6918" min="6916" style="1" width="22"/>
    <col collapsed="false" customWidth="true" hidden="false" outlineLevel="0" max="6919" min="6919" style="1" width="17.33"/>
    <col collapsed="false" customWidth="true" hidden="false" outlineLevel="0" max="6920" min="6920" style="1" width="12.11"/>
    <col collapsed="false" customWidth="false" hidden="false" outlineLevel="0" max="6921" min="6921" style="1" width="9"/>
    <col collapsed="false" customWidth="true" hidden="false" outlineLevel="0" max="6922" min="6922" style="1" width="19.88"/>
    <col collapsed="false" customWidth="false" hidden="false" outlineLevel="0" max="7169" min="6923" style="1" width="9"/>
    <col collapsed="false" customWidth="true" hidden="false" outlineLevel="0" max="7170" min="7170" style="1" width="34.44"/>
    <col collapsed="false" customWidth="true" hidden="false" outlineLevel="0" max="7171" min="7171" style="1" width="17.67"/>
    <col collapsed="false" customWidth="true" hidden="false" outlineLevel="0" max="7174" min="7172" style="1" width="22"/>
    <col collapsed="false" customWidth="true" hidden="false" outlineLevel="0" max="7175" min="7175" style="1" width="17.33"/>
    <col collapsed="false" customWidth="true" hidden="false" outlineLevel="0" max="7176" min="7176" style="1" width="12.11"/>
    <col collapsed="false" customWidth="false" hidden="false" outlineLevel="0" max="7177" min="7177" style="1" width="9"/>
    <col collapsed="false" customWidth="true" hidden="false" outlineLevel="0" max="7178" min="7178" style="1" width="19.88"/>
    <col collapsed="false" customWidth="false" hidden="false" outlineLevel="0" max="7425" min="7179" style="1" width="9"/>
    <col collapsed="false" customWidth="true" hidden="false" outlineLevel="0" max="7426" min="7426" style="1" width="34.44"/>
    <col collapsed="false" customWidth="true" hidden="false" outlineLevel="0" max="7427" min="7427" style="1" width="17.67"/>
    <col collapsed="false" customWidth="true" hidden="false" outlineLevel="0" max="7430" min="7428" style="1" width="22"/>
    <col collapsed="false" customWidth="true" hidden="false" outlineLevel="0" max="7431" min="7431" style="1" width="17.33"/>
    <col collapsed="false" customWidth="true" hidden="false" outlineLevel="0" max="7432" min="7432" style="1" width="12.11"/>
    <col collapsed="false" customWidth="false" hidden="false" outlineLevel="0" max="7433" min="7433" style="1" width="9"/>
    <col collapsed="false" customWidth="true" hidden="false" outlineLevel="0" max="7434" min="7434" style="1" width="19.88"/>
    <col collapsed="false" customWidth="false" hidden="false" outlineLevel="0" max="7681" min="7435" style="1" width="9"/>
    <col collapsed="false" customWidth="true" hidden="false" outlineLevel="0" max="7682" min="7682" style="1" width="34.44"/>
    <col collapsed="false" customWidth="true" hidden="false" outlineLevel="0" max="7683" min="7683" style="1" width="17.67"/>
    <col collapsed="false" customWidth="true" hidden="false" outlineLevel="0" max="7686" min="7684" style="1" width="22"/>
    <col collapsed="false" customWidth="true" hidden="false" outlineLevel="0" max="7687" min="7687" style="1" width="17.33"/>
    <col collapsed="false" customWidth="true" hidden="false" outlineLevel="0" max="7688" min="7688" style="1" width="12.11"/>
    <col collapsed="false" customWidth="false" hidden="false" outlineLevel="0" max="7689" min="7689" style="1" width="9"/>
    <col collapsed="false" customWidth="true" hidden="false" outlineLevel="0" max="7690" min="7690" style="1" width="19.88"/>
    <col collapsed="false" customWidth="false" hidden="false" outlineLevel="0" max="7937" min="7691" style="1" width="9"/>
    <col collapsed="false" customWidth="true" hidden="false" outlineLevel="0" max="7938" min="7938" style="1" width="34.44"/>
    <col collapsed="false" customWidth="true" hidden="false" outlineLevel="0" max="7939" min="7939" style="1" width="17.67"/>
    <col collapsed="false" customWidth="true" hidden="false" outlineLevel="0" max="7942" min="7940" style="1" width="22"/>
    <col collapsed="false" customWidth="true" hidden="false" outlineLevel="0" max="7943" min="7943" style="1" width="17.33"/>
    <col collapsed="false" customWidth="true" hidden="false" outlineLevel="0" max="7944" min="7944" style="1" width="12.11"/>
    <col collapsed="false" customWidth="false" hidden="false" outlineLevel="0" max="7945" min="7945" style="1" width="9"/>
    <col collapsed="false" customWidth="true" hidden="false" outlineLevel="0" max="7946" min="7946" style="1" width="19.88"/>
    <col collapsed="false" customWidth="false" hidden="false" outlineLevel="0" max="8193" min="7947" style="1" width="9"/>
    <col collapsed="false" customWidth="true" hidden="false" outlineLevel="0" max="8194" min="8194" style="1" width="34.44"/>
    <col collapsed="false" customWidth="true" hidden="false" outlineLevel="0" max="8195" min="8195" style="1" width="17.67"/>
    <col collapsed="false" customWidth="true" hidden="false" outlineLevel="0" max="8198" min="8196" style="1" width="22"/>
    <col collapsed="false" customWidth="true" hidden="false" outlineLevel="0" max="8199" min="8199" style="1" width="17.33"/>
    <col collapsed="false" customWidth="true" hidden="false" outlineLevel="0" max="8200" min="8200" style="1" width="12.11"/>
    <col collapsed="false" customWidth="false" hidden="false" outlineLevel="0" max="8201" min="8201" style="1" width="9"/>
    <col collapsed="false" customWidth="true" hidden="false" outlineLevel="0" max="8202" min="8202" style="1" width="19.88"/>
    <col collapsed="false" customWidth="false" hidden="false" outlineLevel="0" max="8449" min="8203" style="1" width="9"/>
    <col collapsed="false" customWidth="true" hidden="false" outlineLevel="0" max="8450" min="8450" style="1" width="34.44"/>
    <col collapsed="false" customWidth="true" hidden="false" outlineLevel="0" max="8451" min="8451" style="1" width="17.67"/>
    <col collapsed="false" customWidth="true" hidden="false" outlineLevel="0" max="8454" min="8452" style="1" width="22"/>
    <col collapsed="false" customWidth="true" hidden="false" outlineLevel="0" max="8455" min="8455" style="1" width="17.33"/>
    <col collapsed="false" customWidth="true" hidden="false" outlineLevel="0" max="8456" min="8456" style="1" width="12.11"/>
    <col collapsed="false" customWidth="false" hidden="false" outlineLevel="0" max="8457" min="8457" style="1" width="9"/>
    <col collapsed="false" customWidth="true" hidden="false" outlineLevel="0" max="8458" min="8458" style="1" width="19.88"/>
    <col collapsed="false" customWidth="false" hidden="false" outlineLevel="0" max="8705" min="8459" style="1" width="9"/>
    <col collapsed="false" customWidth="true" hidden="false" outlineLevel="0" max="8706" min="8706" style="1" width="34.44"/>
    <col collapsed="false" customWidth="true" hidden="false" outlineLevel="0" max="8707" min="8707" style="1" width="17.67"/>
    <col collapsed="false" customWidth="true" hidden="false" outlineLevel="0" max="8710" min="8708" style="1" width="22"/>
    <col collapsed="false" customWidth="true" hidden="false" outlineLevel="0" max="8711" min="8711" style="1" width="17.33"/>
    <col collapsed="false" customWidth="true" hidden="false" outlineLevel="0" max="8712" min="8712" style="1" width="12.11"/>
    <col collapsed="false" customWidth="false" hidden="false" outlineLevel="0" max="8713" min="8713" style="1" width="9"/>
    <col collapsed="false" customWidth="true" hidden="false" outlineLevel="0" max="8714" min="8714" style="1" width="19.88"/>
    <col collapsed="false" customWidth="false" hidden="false" outlineLevel="0" max="8961" min="8715" style="1" width="9"/>
    <col collapsed="false" customWidth="true" hidden="false" outlineLevel="0" max="8962" min="8962" style="1" width="34.44"/>
    <col collapsed="false" customWidth="true" hidden="false" outlineLevel="0" max="8963" min="8963" style="1" width="17.67"/>
    <col collapsed="false" customWidth="true" hidden="false" outlineLevel="0" max="8966" min="8964" style="1" width="22"/>
    <col collapsed="false" customWidth="true" hidden="false" outlineLevel="0" max="8967" min="8967" style="1" width="17.33"/>
    <col collapsed="false" customWidth="true" hidden="false" outlineLevel="0" max="8968" min="8968" style="1" width="12.11"/>
    <col collapsed="false" customWidth="false" hidden="false" outlineLevel="0" max="8969" min="8969" style="1" width="9"/>
    <col collapsed="false" customWidth="true" hidden="false" outlineLevel="0" max="8970" min="8970" style="1" width="19.88"/>
    <col collapsed="false" customWidth="false" hidden="false" outlineLevel="0" max="9217" min="8971" style="1" width="9"/>
    <col collapsed="false" customWidth="true" hidden="false" outlineLevel="0" max="9218" min="9218" style="1" width="34.44"/>
    <col collapsed="false" customWidth="true" hidden="false" outlineLevel="0" max="9219" min="9219" style="1" width="17.67"/>
    <col collapsed="false" customWidth="true" hidden="false" outlineLevel="0" max="9222" min="9220" style="1" width="22"/>
    <col collapsed="false" customWidth="true" hidden="false" outlineLevel="0" max="9223" min="9223" style="1" width="17.33"/>
    <col collapsed="false" customWidth="true" hidden="false" outlineLevel="0" max="9224" min="9224" style="1" width="12.11"/>
    <col collapsed="false" customWidth="false" hidden="false" outlineLevel="0" max="9225" min="9225" style="1" width="9"/>
    <col collapsed="false" customWidth="true" hidden="false" outlineLevel="0" max="9226" min="9226" style="1" width="19.88"/>
    <col collapsed="false" customWidth="false" hidden="false" outlineLevel="0" max="9473" min="9227" style="1" width="9"/>
    <col collapsed="false" customWidth="true" hidden="false" outlineLevel="0" max="9474" min="9474" style="1" width="34.44"/>
    <col collapsed="false" customWidth="true" hidden="false" outlineLevel="0" max="9475" min="9475" style="1" width="17.67"/>
    <col collapsed="false" customWidth="true" hidden="false" outlineLevel="0" max="9478" min="9476" style="1" width="22"/>
    <col collapsed="false" customWidth="true" hidden="false" outlineLevel="0" max="9479" min="9479" style="1" width="17.33"/>
    <col collapsed="false" customWidth="true" hidden="false" outlineLevel="0" max="9480" min="9480" style="1" width="12.11"/>
    <col collapsed="false" customWidth="false" hidden="false" outlineLevel="0" max="9481" min="9481" style="1" width="9"/>
    <col collapsed="false" customWidth="true" hidden="false" outlineLevel="0" max="9482" min="9482" style="1" width="19.88"/>
    <col collapsed="false" customWidth="false" hidden="false" outlineLevel="0" max="9729" min="9483" style="1" width="9"/>
    <col collapsed="false" customWidth="true" hidden="false" outlineLevel="0" max="9730" min="9730" style="1" width="34.44"/>
    <col collapsed="false" customWidth="true" hidden="false" outlineLevel="0" max="9731" min="9731" style="1" width="17.67"/>
    <col collapsed="false" customWidth="true" hidden="false" outlineLevel="0" max="9734" min="9732" style="1" width="22"/>
    <col collapsed="false" customWidth="true" hidden="false" outlineLevel="0" max="9735" min="9735" style="1" width="17.33"/>
    <col collapsed="false" customWidth="true" hidden="false" outlineLevel="0" max="9736" min="9736" style="1" width="12.11"/>
    <col collapsed="false" customWidth="false" hidden="false" outlineLevel="0" max="9737" min="9737" style="1" width="9"/>
    <col collapsed="false" customWidth="true" hidden="false" outlineLevel="0" max="9738" min="9738" style="1" width="19.88"/>
    <col collapsed="false" customWidth="false" hidden="false" outlineLevel="0" max="9985" min="9739" style="1" width="9"/>
    <col collapsed="false" customWidth="true" hidden="false" outlineLevel="0" max="9986" min="9986" style="1" width="34.44"/>
    <col collapsed="false" customWidth="true" hidden="false" outlineLevel="0" max="9987" min="9987" style="1" width="17.67"/>
    <col collapsed="false" customWidth="true" hidden="false" outlineLevel="0" max="9990" min="9988" style="1" width="22"/>
    <col collapsed="false" customWidth="true" hidden="false" outlineLevel="0" max="9991" min="9991" style="1" width="17.33"/>
    <col collapsed="false" customWidth="true" hidden="false" outlineLevel="0" max="9992" min="9992" style="1" width="12.11"/>
    <col collapsed="false" customWidth="false" hidden="false" outlineLevel="0" max="9993" min="9993" style="1" width="9"/>
    <col collapsed="false" customWidth="true" hidden="false" outlineLevel="0" max="9994" min="9994" style="1" width="19.88"/>
    <col collapsed="false" customWidth="false" hidden="false" outlineLevel="0" max="10241" min="9995" style="1" width="9"/>
    <col collapsed="false" customWidth="true" hidden="false" outlineLevel="0" max="10242" min="10242" style="1" width="34.44"/>
    <col collapsed="false" customWidth="true" hidden="false" outlineLevel="0" max="10243" min="10243" style="1" width="17.67"/>
    <col collapsed="false" customWidth="true" hidden="false" outlineLevel="0" max="10246" min="10244" style="1" width="22"/>
    <col collapsed="false" customWidth="true" hidden="false" outlineLevel="0" max="10247" min="10247" style="1" width="17.33"/>
    <col collapsed="false" customWidth="true" hidden="false" outlineLevel="0" max="10248" min="10248" style="1" width="12.11"/>
    <col collapsed="false" customWidth="false" hidden="false" outlineLevel="0" max="10249" min="10249" style="1" width="9"/>
    <col collapsed="false" customWidth="true" hidden="false" outlineLevel="0" max="10250" min="10250" style="1" width="19.88"/>
    <col collapsed="false" customWidth="false" hidden="false" outlineLevel="0" max="10497" min="10251" style="1" width="9"/>
    <col collapsed="false" customWidth="true" hidden="false" outlineLevel="0" max="10498" min="10498" style="1" width="34.44"/>
    <col collapsed="false" customWidth="true" hidden="false" outlineLevel="0" max="10499" min="10499" style="1" width="17.67"/>
    <col collapsed="false" customWidth="true" hidden="false" outlineLevel="0" max="10502" min="10500" style="1" width="22"/>
    <col collapsed="false" customWidth="true" hidden="false" outlineLevel="0" max="10503" min="10503" style="1" width="17.33"/>
    <col collapsed="false" customWidth="true" hidden="false" outlineLevel="0" max="10504" min="10504" style="1" width="12.11"/>
    <col collapsed="false" customWidth="false" hidden="false" outlineLevel="0" max="10505" min="10505" style="1" width="9"/>
    <col collapsed="false" customWidth="true" hidden="false" outlineLevel="0" max="10506" min="10506" style="1" width="19.88"/>
    <col collapsed="false" customWidth="false" hidden="false" outlineLevel="0" max="10753" min="10507" style="1" width="9"/>
    <col collapsed="false" customWidth="true" hidden="false" outlineLevel="0" max="10754" min="10754" style="1" width="34.44"/>
    <col collapsed="false" customWidth="true" hidden="false" outlineLevel="0" max="10755" min="10755" style="1" width="17.67"/>
    <col collapsed="false" customWidth="true" hidden="false" outlineLevel="0" max="10758" min="10756" style="1" width="22"/>
    <col collapsed="false" customWidth="true" hidden="false" outlineLevel="0" max="10759" min="10759" style="1" width="17.33"/>
    <col collapsed="false" customWidth="true" hidden="false" outlineLevel="0" max="10760" min="10760" style="1" width="12.11"/>
    <col collapsed="false" customWidth="false" hidden="false" outlineLevel="0" max="10761" min="10761" style="1" width="9"/>
    <col collapsed="false" customWidth="true" hidden="false" outlineLevel="0" max="10762" min="10762" style="1" width="19.88"/>
    <col collapsed="false" customWidth="false" hidden="false" outlineLevel="0" max="11009" min="10763" style="1" width="9"/>
    <col collapsed="false" customWidth="true" hidden="false" outlineLevel="0" max="11010" min="11010" style="1" width="34.44"/>
    <col collapsed="false" customWidth="true" hidden="false" outlineLevel="0" max="11011" min="11011" style="1" width="17.67"/>
    <col collapsed="false" customWidth="true" hidden="false" outlineLevel="0" max="11014" min="11012" style="1" width="22"/>
    <col collapsed="false" customWidth="true" hidden="false" outlineLevel="0" max="11015" min="11015" style="1" width="17.33"/>
    <col collapsed="false" customWidth="true" hidden="false" outlineLevel="0" max="11016" min="11016" style="1" width="12.11"/>
    <col collapsed="false" customWidth="false" hidden="false" outlineLevel="0" max="11017" min="11017" style="1" width="9"/>
    <col collapsed="false" customWidth="true" hidden="false" outlineLevel="0" max="11018" min="11018" style="1" width="19.88"/>
    <col collapsed="false" customWidth="false" hidden="false" outlineLevel="0" max="11265" min="11019" style="1" width="9"/>
    <col collapsed="false" customWidth="true" hidden="false" outlineLevel="0" max="11266" min="11266" style="1" width="34.44"/>
    <col collapsed="false" customWidth="true" hidden="false" outlineLevel="0" max="11267" min="11267" style="1" width="17.67"/>
    <col collapsed="false" customWidth="true" hidden="false" outlineLevel="0" max="11270" min="11268" style="1" width="22"/>
    <col collapsed="false" customWidth="true" hidden="false" outlineLevel="0" max="11271" min="11271" style="1" width="17.33"/>
    <col collapsed="false" customWidth="true" hidden="false" outlineLevel="0" max="11272" min="11272" style="1" width="12.11"/>
    <col collapsed="false" customWidth="false" hidden="false" outlineLevel="0" max="11273" min="11273" style="1" width="9"/>
    <col collapsed="false" customWidth="true" hidden="false" outlineLevel="0" max="11274" min="11274" style="1" width="19.88"/>
    <col collapsed="false" customWidth="false" hidden="false" outlineLevel="0" max="11521" min="11275" style="1" width="9"/>
    <col collapsed="false" customWidth="true" hidden="false" outlineLevel="0" max="11522" min="11522" style="1" width="34.44"/>
    <col collapsed="false" customWidth="true" hidden="false" outlineLevel="0" max="11523" min="11523" style="1" width="17.67"/>
    <col collapsed="false" customWidth="true" hidden="false" outlineLevel="0" max="11526" min="11524" style="1" width="22"/>
    <col collapsed="false" customWidth="true" hidden="false" outlineLevel="0" max="11527" min="11527" style="1" width="17.33"/>
    <col collapsed="false" customWidth="true" hidden="false" outlineLevel="0" max="11528" min="11528" style="1" width="12.11"/>
    <col collapsed="false" customWidth="false" hidden="false" outlineLevel="0" max="11529" min="11529" style="1" width="9"/>
    <col collapsed="false" customWidth="true" hidden="false" outlineLevel="0" max="11530" min="11530" style="1" width="19.88"/>
    <col collapsed="false" customWidth="false" hidden="false" outlineLevel="0" max="11777" min="11531" style="1" width="9"/>
    <col collapsed="false" customWidth="true" hidden="false" outlineLevel="0" max="11778" min="11778" style="1" width="34.44"/>
    <col collapsed="false" customWidth="true" hidden="false" outlineLevel="0" max="11779" min="11779" style="1" width="17.67"/>
    <col collapsed="false" customWidth="true" hidden="false" outlineLevel="0" max="11782" min="11780" style="1" width="22"/>
    <col collapsed="false" customWidth="true" hidden="false" outlineLevel="0" max="11783" min="11783" style="1" width="17.33"/>
    <col collapsed="false" customWidth="true" hidden="false" outlineLevel="0" max="11784" min="11784" style="1" width="12.11"/>
    <col collapsed="false" customWidth="false" hidden="false" outlineLevel="0" max="11785" min="11785" style="1" width="9"/>
    <col collapsed="false" customWidth="true" hidden="false" outlineLevel="0" max="11786" min="11786" style="1" width="19.88"/>
    <col collapsed="false" customWidth="false" hidden="false" outlineLevel="0" max="12033" min="11787" style="1" width="9"/>
    <col collapsed="false" customWidth="true" hidden="false" outlineLevel="0" max="12034" min="12034" style="1" width="34.44"/>
    <col collapsed="false" customWidth="true" hidden="false" outlineLevel="0" max="12035" min="12035" style="1" width="17.67"/>
    <col collapsed="false" customWidth="true" hidden="false" outlineLevel="0" max="12038" min="12036" style="1" width="22"/>
    <col collapsed="false" customWidth="true" hidden="false" outlineLevel="0" max="12039" min="12039" style="1" width="17.33"/>
    <col collapsed="false" customWidth="true" hidden="false" outlineLevel="0" max="12040" min="12040" style="1" width="12.11"/>
    <col collapsed="false" customWidth="false" hidden="false" outlineLevel="0" max="12041" min="12041" style="1" width="9"/>
    <col collapsed="false" customWidth="true" hidden="false" outlineLevel="0" max="12042" min="12042" style="1" width="19.88"/>
    <col collapsed="false" customWidth="false" hidden="false" outlineLevel="0" max="12289" min="12043" style="1" width="9"/>
    <col collapsed="false" customWidth="true" hidden="false" outlineLevel="0" max="12290" min="12290" style="1" width="34.44"/>
    <col collapsed="false" customWidth="true" hidden="false" outlineLevel="0" max="12291" min="12291" style="1" width="17.67"/>
    <col collapsed="false" customWidth="true" hidden="false" outlineLevel="0" max="12294" min="12292" style="1" width="22"/>
    <col collapsed="false" customWidth="true" hidden="false" outlineLevel="0" max="12295" min="12295" style="1" width="17.33"/>
    <col collapsed="false" customWidth="true" hidden="false" outlineLevel="0" max="12296" min="12296" style="1" width="12.11"/>
    <col collapsed="false" customWidth="false" hidden="false" outlineLevel="0" max="12297" min="12297" style="1" width="9"/>
    <col collapsed="false" customWidth="true" hidden="false" outlineLevel="0" max="12298" min="12298" style="1" width="19.88"/>
    <col collapsed="false" customWidth="false" hidden="false" outlineLevel="0" max="12545" min="12299" style="1" width="9"/>
    <col collapsed="false" customWidth="true" hidden="false" outlineLevel="0" max="12546" min="12546" style="1" width="34.44"/>
    <col collapsed="false" customWidth="true" hidden="false" outlineLevel="0" max="12547" min="12547" style="1" width="17.67"/>
    <col collapsed="false" customWidth="true" hidden="false" outlineLevel="0" max="12550" min="12548" style="1" width="22"/>
    <col collapsed="false" customWidth="true" hidden="false" outlineLevel="0" max="12551" min="12551" style="1" width="17.33"/>
    <col collapsed="false" customWidth="true" hidden="false" outlineLevel="0" max="12552" min="12552" style="1" width="12.11"/>
    <col collapsed="false" customWidth="false" hidden="false" outlineLevel="0" max="12553" min="12553" style="1" width="9"/>
    <col collapsed="false" customWidth="true" hidden="false" outlineLevel="0" max="12554" min="12554" style="1" width="19.88"/>
    <col collapsed="false" customWidth="false" hidden="false" outlineLevel="0" max="12801" min="12555" style="1" width="9"/>
    <col collapsed="false" customWidth="true" hidden="false" outlineLevel="0" max="12802" min="12802" style="1" width="34.44"/>
    <col collapsed="false" customWidth="true" hidden="false" outlineLevel="0" max="12803" min="12803" style="1" width="17.67"/>
    <col collapsed="false" customWidth="true" hidden="false" outlineLevel="0" max="12806" min="12804" style="1" width="22"/>
    <col collapsed="false" customWidth="true" hidden="false" outlineLevel="0" max="12807" min="12807" style="1" width="17.33"/>
    <col collapsed="false" customWidth="true" hidden="false" outlineLevel="0" max="12808" min="12808" style="1" width="12.11"/>
    <col collapsed="false" customWidth="false" hidden="false" outlineLevel="0" max="12809" min="12809" style="1" width="9"/>
    <col collapsed="false" customWidth="true" hidden="false" outlineLevel="0" max="12810" min="12810" style="1" width="19.88"/>
    <col collapsed="false" customWidth="false" hidden="false" outlineLevel="0" max="13057" min="12811" style="1" width="9"/>
    <col collapsed="false" customWidth="true" hidden="false" outlineLevel="0" max="13058" min="13058" style="1" width="34.44"/>
    <col collapsed="false" customWidth="true" hidden="false" outlineLevel="0" max="13059" min="13059" style="1" width="17.67"/>
    <col collapsed="false" customWidth="true" hidden="false" outlineLevel="0" max="13062" min="13060" style="1" width="22"/>
    <col collapsed="false" customWidth="true" hidden="false" outlineLevel="0" max="13063" min="13063" style="1" width="17.33"/>
    <col collapsed="false" customWidth="true" hidden="false" outlineLevel="0" max="13064" min="13064" style="1" width="12.11"/>
    <col collapsed="false" customWidth="false" hidden="false" outlineLevel="0" max="13065" min="13065" style="1" width="9"/>
    <col collapsed="false" customWidth="true" hidden="false" outlineLevel="0" max="13066" min="13066" style="1" width="19.88"/>
    <col collapsed="false" customWidth="false" hidden="false" outlineLevel="0" max="13313" min="13067" style="1" width="9"/>
    <col collapsed="false" customWidth="true" hidden="false" outlineLevel="0" max="13314" min="13314" style="1" width="34.44"/>
    <col collapsed="false" customWidth="true" hidden="false" outlineLevel="0" max="13315" min="13315" style="1" width="17.67"/>
    <col collapsed="false" customWidth="true" hidden="false" outlineLevel="0" max="13318" min="13316" style="1" width="22"/>
    <col collapsed="false" customWidth="true" hidden="false" outlineLevel="0" max="13319" min="13319" style="1" width="17.33"/>
    <col collapsed="false" customWidth="true" hidden="false" outlineLevel="0" max="13320" min="13320" style="1" width="12.11"/>
    <col collapsed="false" customWidth="false" hidden="false" outlineLevel="0" max="13321" min="13321" style="1" width="9"/>
    <col collapsed="false" customWidth="true" hidden="false" outlineLevel="0" max="13322" min="13322" style="1" width="19.88"/>
    <col collapsed="false" customWidth="false" hidden="false" outlineLevel="0" max="13569" min="13323" style="1" width="9"/>
    <col collapsed="false" customWidth="true" hidden="false" outlineLevel="0" max="13570" min="13570" style="1" width="34.44"/>
    <col collapsed="false" customWidth="true" hidden="false" outlineLevel="0" max="13571" min="13571" style="1" width="17.67"/>
    <col collapsed="false" customWidth="true" hidden="false" outlineLevel="0" max="13574" min="13572" style="1" width="22"/>
    <col collapsed="false" customWidth="true" hidden="false" outlineLevel="0" max="13575" min="13575" style="1" width="17.33"/>
    <col collapsed="false" customWidth="true" hidden="false" outlineLevel="0" max="13576" min="13576" style="1" width="12.11"/>
    <col collapsed="false" customWidth="false" hidden="false" outlineLevel="0" max="13577" min="13577" style="1" width="9"/>
    <col collapsed="false" customWidth="true" hidden="false" outlineLevel="0" max="13578" min="13578" style="1" width="19.88"/>
    <col collapsed="false" customWidth="false" hidden="false" outlineLevel="0" max="13825" min="13579" style="1" width="9"/>
    <col collapsed="false" customWidth="true" hidden="false" outlineLevel="0" max="13826" min="13826" style="1" width="34.44"/>
    <col collapsed="false" customWidth="true" hidden="false" outlineLevel="0" max="13827" min="13827" style="1" width="17.67"/>
    <col collapsed="false" customWidth="true" hidden="false" outlineLevel="0" max="13830" min="13828" style="1" width="22"/>
    <col collapsed="false" customWidth="true" hidden="false" outlineLevel="0" max="13831" min="13831" style="1" width="17.33"/>
    <col collapsed="false" customWidth="true" hidden="false" outlineLevel="0" max="13832" min="13832" style="1" width="12.11"/>
    <col collapsed="false" customWidth="false" hidden="false" outlineLevel="0" max="13833" min="13833" style="1" width="9"/>
    <col collapsed="false" customWidth="true" hidden="false" outlineLevel="0" max="13834" min="13834" style="1" width="19.88"/>
    <col collapsed="false" customWidth="false" hidden="false" outlineLevel="0" max="14081" min="13835" style="1" width="9"/>
    <col collapsed="false" customWidth="true" hidden="false" outlineLevel="0" max="14082" min="14082" style="1" width="34.44"/>
    <col collapsed="false" customWidth="true" hidden="false" outlineLevel="0" max="14083" min="14083" style="1" width="17.67"/>
    <col collapsed="false" customWidth="true" hidden="false" outlineLevel="0" max="14086" min="14084" style="1" width="22"/>
    <col collapsed="false" customWidth="true" hidden="false" outlineLevel="0" max="14087" min="14087" style="1" width="17.33"/>
    <col collapsed="false" customWidth="true" hidden="false" outlineLevel="0" max="14088" min="14088" style="1" width="12.11"/>
    <col collapsed="false" customWidth="false" hidden="false" outlineLevel="0" max="14089" min="14089" style="1" width="9"/>
    <col collapsed="false" customWidth="true" hidden="false" outlineLevel="0" max="14090" min="14090" style="1" width="19.88"/>
    <col collapsed="false" customWidth="false" hidden="false" outlineLevel="0" max="14337" min="14091" style="1" width="9"/>
    <col collapsed="false" customWidth="true" hidden="false" outlineLevel="0" max="14338" min="14338" style="1" width="34.44"/>
    <col collapsed="false" customWidth="true" hidden="false" outlineLevel="0" max="14339" min="14339" style="1" width="17.67"/>
    <col collapsed="false" customWidth="true" hidden="false" outlineLevel="0" max="14342" min="14340" style="1" width="22"/>
    <col collapsed="false" customWidth="true" hidden="false" outlineLevel="0" max="14343" min="14343" style="1" width="17.33"/>
    <col collapsed="false" customWidth="true" hidden="false" outlineLevel="0" max="14344" min="14344" style="1" width="12.11"/>
    <col collapsed="false" customWidth="false" hidden="false" outlineLevel="0" max="14345" min="14345" style="1" width="9"/>
    <col collapsed="false" customWidth="true" hidden="false" outlineLevel="0" max="14346" min="14346" style="1" width="19.88"/>
    <col collapsed="false" customWidth="false" hidden="false" outlineLevel="0" max="14593" min="14347" style="1" width="9"/>
    <col collapsed="false" customWidth="true" hidden="false" outlineLevel="0" max="14594" min="14594" style="1" width="34.44"/>
    <col collapsed="false" customWidth="true" hidden="false" outlineLevel="0" max="14595" min="14595" style="1" width="17.67"/>
    <col collapsed="false" customWidth="true" hidden="false" outlineLevel="0" max="14598" min="14596" style="1" width="22"/>
    <col collapsed="false" customWidth="true" hidden="false" outlineLevel="0" max="14599" min="14599" style="1" width="17.33"/>
    <col collapsed="false" customWidth="true" hidden="false" outlineLevel="0" max="14600" min="14600" style="1" width="12.11"/>
    <col collapsed="false" customWidth="false" hidden="false" outlineLevel="0" max="14601" min="14601" style="1" width="9"/>
    <col collapsed="false" customWidth="true" hidden="false" outlineLevel="0" max="14602" min="14602" style="1" width="19.88"/>
    <col collapsed="false" customWidth="false" hidden="false" outlineLevel="0" max="14849" min="14603" style="1" width="9"/>
    <col collapsed="false" customWidth="true" hidden="false" outlineLevel="0" max="14850" min="14850" style="1" width="34.44"/>
    <col collapsed="false" customWidth="true" hidden="false" outlineLevel="0" max="14851" min="14851" style="1" width="17.67"/>
    <col collapsed="false" customWidth="true" hidden="false" outlineLevel="0" max="14854" min="14852" style="1" width="22"/>
    <col collapsed="false" customWidth="true" hidden="false" outlineLevel="0" max="14855" min="14855" style="1" width="17.33"/>
    <col collapsed="false" customWidth="true" hidden="false" outlineLevel="0" max="14856" min="14856" style="1" width="12.11"/>
    <col collapsed="false" customWidth="false" hidden="false" outlineLevel="0" max="14857" min="14857" style="1" width="9"/>
    <col collapsed="false" customWidth="true" hidden="false" outlineLevel="0" max="14858" min="14858" style="1" width="19.88"/>
    <col collapsed="false" customWidth="false" hidden="false" outlineLevel="0" max="15105" min="14859" style="1" width="9"/>
    <col collapsed="false" customWidth="true" hidden="false" outlineLevel="0" max="15106" min="15106" style="1" width="34.44"/>
    <col collapsed="false" customWidth="true" hidden="false" outlineLevel="0" max="15107" min="15107" style="1" width="17.67"/>
    <col collapsed="false" customWidth="true" hidden="false" outlineLevel="0" max="15110" min="15108" style="1" width="22"/>
    <col collapsed="false" customWidth="true" hidden="false" outlineLevel="0" max="15111" min="15111" style="1" width="17.33"/>
    <col collapsed="false" customWidth="true" hidden="false" outlineLevel="0" max="15112" min="15112" style="1" width="12.11"/>
    <col collapsed="false" customWidth="false" hidden="false" outlineLevel="0" max="15113" min="15113" style="1" width="9"/>
    <col collapsed="false" customWidth="true" hidden="false" outlineLevel="0" max="15114" min="15114" style="1" width="19.88"/>
    <col collapsed="false" customWidth="false" hidden="false" outlineLevel="0" max="15361" min="15115" style="1" width="9"/>
    <col collapsed="false" customWidth="true" hidden="false" outlineLevel="0" max="15362" min="15362" style="1" width="34.44"/>
    <col collapsed="false" customWidth="true" hidden="false" outlineLevel="0" max="15363" min="15363" style="1" width="17.67"/>
    <col collapsed="false" customWidth="true" hidden="false" outlineLevel="0" max="15366" min="15364" style="1" width="22"/>
    <col collapsed="false" customWidth="true" hidden="false" outlineLevel="0" max="15367" min="15367" style="1" width="17.33"/>
    <col collapsed="false" customWidth="true" hidden="false" outlineLevel="0" max="15368" min="15368" style="1" width="12.11"/>
    <col collapsed="false" customWidth="false" hidden="false" outlineLevel="0" max="15369" min="15369" style="1" width="9"/>
    <col collapsed="false" customWidth="true" hidden="false" outlineLevel="0" max="15370" min="15370" style="1" width="19.88"/>
    <col collapsed="false" customWidth="false" hidden="false" outlineLevel="0" max="15617" min="15371" style="1" width="9"/>
    <col collapsed="false" customWidth="true" hidden="false" outlineLevel="0" max="15618" min="15618" style="1" width="34.44"/>
    <col collapsed="false" customWidth="true" hidden="false" outlineLevel="0" max="15619" min="15619" style="1" width="17.67"/>
    <col collapsed="false" customWidth="true" hidden="false" outlineLevel="0" max="15622" min="15620" style="1" width="22"/>
    <col collapsed="false" customWidth="true" hidden="false" outlineLevel="0" max="15623" min="15623" style="1" width="17.33"/>
    <col collapsed="false" customWidth="true" hidden="false" outlineLevel="0" max="15624" min="15624" style="1" width="12.11"/>
    <col collapsed="false" customWidth="false" hidden="false" outlineLevel="0" max="15625" min="15625" style="1" width="9"/>
    <col collapsed="false" customWidth="true" hidden="false" outlineLevel="0" max="15626" min="15626" style="1" width="19.88"/>
    <col collapsed="false" customWidth="false" hidden="false" outlineLevel="0" max="15873" min="15627" style="1" width="9"/>
    <col collapsed="false" customWidth="true" hidden="false" outlineLevel="0" max="15874" min="15874" style="1" width="34.44"/>
    <col collapsed="false" customWidth="true" hidden="false" outlineLevel="0" max="15875" min="15875" style="1" width="17.67"/>
    <col collapsed="false" customWidth="true" hidden="false" outlineLevel="0" max="15878" min="15876" style="1" width="22"/>
    <col collapsed="false" customWidth="true" hidden="false" outlineLevel="0" max="15879" min="15879" style="1" width="17.33"/>
    <col collapsed="false" customWidth="true" hidden="false" outlineLevel="0" max="15880" min="15880" style="1" width="12.11"/>
    <col collapsed="false" customWidth="false" hidden="false" outlineLevel="0" max="15881" min="15881" style="1" width="9"/>
    <col collapsed="false" customWidth="true" hidden="false" outlineLevel="0" max="15882" min="15882" style="1" width="19.88"/>
    <col collapsed="false" customWidth="false" hidden="false" outlineLevel="0" max="16129" min="15883" style="1" width="9"/>
    <col collapsed="false" customWidth="true" hidden="false" outlineLevel="0" max="16130" min="16130" style="1" width="34.44"/>
    <col collapsed="false" customWidth="true" hidden="false" outlineLevel="0" max="16131" min="16131" style="1" width="17.67"/>
    <col collapsed="false" customWidth="true" hidden="false" outlineLevel="0" max="16134" min="16132" style="1" width="22"/>
    <col collapsed="false" customWidth="true" hidden="false" outlineLevel="0" max="16135" min="16135" style="1" width="17.33"/>
    <col collapsed="false" customWidth="true" hidden="false" outlineLevel="0" max="16136" min="16136" style="1" width="12.11"/>
    <col collapsed="false" customWidth="false" hidden="false" outlineLevel="0" max="16137" min="16137" style="1" width="9"/>
    <col collapsed="false" customWidth="true" hidden="false" outlineLevel="0" max="16138" min="16138" style="1" width="19.88"/>
    <col collapsed="false" customWidth="false" hidden="false" outlineLevel="0" max="16384" min="16139" style="1" width="9"/>
  </cols>
  <sheetData>
    <row r="1" customFormat="false" ht="27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customFormat="false" ht="23.25" hidden="false" customHeight="true" outlineLevel="0" collapsed="false">
      <c r="A2" s="3" t="s">
        <v>1</v>
      </c>
      <c r="B2" s="3"/>
      <c r="C2" s="3"/>
      <c r="D2" s="3"/>
      <c r="E2" s="3"/>
      <c r="F2" s="3"/>
      <c r="G2" s="3"/>
      <c r="H2" s="3"/>
      <c r="I2" s="3"/>
      <c r="J2" s="2"/>
    </row>
    <row r="3" customFormat="false" ht="26.25" hidden="false" customHeight="true" outlineLevel="0" collapsed="false">
      <c r="A3" s="4" t="s">
        <v>15</v>
      </c>
      <c r="B3" s="4"/>
      <c r="C3" s="4"/>
      <c r="D3" s="4"/>
      <c r="E3" s="4"/>
      <c r="F3" s="4"/>
      <c r="G3" s="4"/>
      <c r="H3" s="4"/>
      <c r="I3" s="4"/>
      <c r="J3" s="4"/>
    </row>
    <row r="4" customFormat="false" ht="21" hidden="false" customHeight="true" outlineLevel="0" collapsed="false">
      <c r="A4" s="17" t="s">
        <v>16</v>
      </c>
      <c r="B4" s="17"/>
      <c r="C4" s="17"/>
      <c r="D4" s="17"/>
      <c r="E4" s="17"/>
      <c r="F4" s="17"/>
      <c r="G4" s="17"/>
      <c r="H4" s="17"/>
      <c r="I4" s="17"/>
      <c r="J4" s="17"/>
    </row>
    <row r="5" customFormat="false" ht="12.75" hidden="false" customHeight="true" outlineLevel="0" collapsed="false">
      <c r="A5" s="2" t="s">
        <v>3</v>
      </c>
      <c r="B5" s="2"/>
      <c r="C5" s="3" t="s">
        <v>17</v>
      </c>
      <c r="D5" s="5" t="s">
        <v>18</v>
      </c>
      <c r="E5" s="5"/>
      <c r="F5" s="5"/>
      <c r="G5" s="5"/>
      <c r="H5" s="2" t="s">
        <v>6</v>
      </c>
      <c r="I5" s="2"/>
      <c r="J5" s="2"/>
    </row>
    <row r="6" customFormat="false" ht="29.25" hidden="false" customHeight="true" outlineLevel="0" collapsed="false">
      <c r="A6" s="2"/>
      <c r="B6" s="2"/>
      <c r="C6" s="3"/>
      <c r="D6" s="3" t="s">
        <v>7</v>
      </c>
      <c r="E6" s="3" t="s">
        <v>7</v>
      </c>
      <c r="F6" s="3" t="s">
        <v>7</v>
      </c>
      <c r="G6" s="6" t="s">
        <v>8</v>
      </c>
      <c r="H6" s="7" t="s">
        <v>9</v>
      </c>
      <c r="I6" s="7"/>
      <c r="J6" s="7"/>
    </row>
    <row r="7" customFormat="false" ht="28.5" hidden="false" customHeight="true" outlineLevel="0" collapsed="false">
      <c r="A7" s="18" t="s">
        <v>19</v>
      </c>
      <c r="B7" s="19" t="s">
        <v>20</v>
      </c>
      <c r="C7" s="20" t="s">
        <v>21</v>
      </c>
      <c r="D7" s="21" t="n">
        <v>75.9</v>
      </c>
      <c r="E7" s="21" t="n">
        <v>54.7</v>
      </c>
      <c r="F7" s="21" t="n">
        <v>56</v>
      </c>
      <c r="G7" s="11" t="n">
        <f aca="false">(D7+E7+F7)/3</f>
        <v>62.2</v>
      </c>
      <c r="H7" s="22" t="n">
        <f aca="false">G7*C7</f>
        <v>124.4</v>
      </c>
      <c r="I7" s="22"/>
      <c r="J7" s="22"/>
    </row>
    <row r="8" customFormat="false" ht="40.5" hidden="false" customHeight="true" outlineLevel="0" collapsed="false">
      <c r="A8" s="18" t="s">
        <v>22</v>
      </c>
      <c r="B8" s="4" t="s">
        <v>23</v>
      </c>
      <c r="C8" s="20" t="n">
        <v>1</v>
      </c>
      <c r="D8" s="21" t="n">
        <v>56.9</v>
      </c>
      <c r="E8" s="21" t="n">
        <v>51.8</v>
      </c>
      <c r="F8" s="21" t="n">
        <v>45.7</v>
      </c>
      <c r="G8" s="11" t="n">
        <f aca="false">(D8+E8+F8)/3</f>
        <v>51.4666666666667</v>
      </c>
      <c r="H8" s="22" t="n">
        <f aca="false">G8*C8</f>
        <v>51.4666666666667</v>
      </c>
      <c r="I8" s="22"/>
      <c r="J8" s="22"/>
    </row>
    <row r="9" customFormat="false" ht="40.5" hidden="false" customHeight="true" outlineLevel="0" collapsed="false">
      <c r="A9" s="18" t="s">
        <v>24</v>
      </c>
      <c r="B9" s="4" t="s">
        <v>25</v>
      </c>
      <c r="C9" s="20" t="s">
        <v>26</v>
      </c>
      <c r="D9" s="21" t="n">
        <v>345.71</v>
      </c>
      <c r="E9" s="21" t="n">
        <v>353.83</v>
      </c>
      <c r="F9" s="21" t="n">
        <v>349.33</v>
      </c>
      <c r="G9" s="11" t="n">
        <f aca="false">(D9+E9+F9)/3</f>
        <v>349.623333333333</v>
      </c>
      <c r="H9" s="22" t="n">
        <v>349.62</v>
      </c>
      <c r="I9" s="22"/>
      <c r="J9" s="22"/>
    </row>
    <row r="10" customFormat="false" ht="43.5" hidden="false" customHeight="true" outlineLevel="0" collapsed="false">
      <c r="A10" s="18" t="s">
        <v>27</v>
      </c>
      <c r="B10" s="4" t="s">
        <v>28</v>
      </c>
      <c r="C10" s="20" t="n">
        <v>1</v>
      </c>
      <c r="D10" s="21" t="n">
        <v>123</v>
      </c>
      <c r="E10" s="21" t="n">
        <v>180</v>
      </c>
      <c r="F10" s="21" t="n">
        <v>104</v>
      </c>
      <c r="G10" s="11" t="n">
        <f aca="false">(D10+E10+F10)/3</f>
        <v>135.666666666667</v>
      </c>
      <c r="H10" s="22" t="n">
        <f aca="false">G10*C10</f>
        <v>135.666666666667</v>
      </c>
      <c r="I10" s="22"/>
      <c r="J10" s="22"/>
    </row>
    <row r="11" customFormat="false" ht="28.5" hidden="false" customHeight="true" outlineLevel="0" collapsed="false">
      <c r="A11" s="18" t="s">
        <v>29</v>
      </c>
      <c r="B11" s="4" t="s">
        <v>30</v>
      </c>
      <c r="C11" s="20" t="s">
        <v>21</v>
      </c>
      <c r="D11" s="21" t="n">
        <v>13.53</v>
      </c>
      <c r="E11" s="21" t="n">
        <v>16.13</v>
      </c>
      <c r="F11" s="21" t="n">
        <v>18.73</v>
      </c>
      <c r="G11" s="11" t="n">
        <f aca="false">(D11+E11+F11)/3</f>
        <v>16.13</v>
      </c>
      <c r="H11" s="22" t="n">
        <f aca="false">G11*C11</f>
        <v>32.26</v>
      </c>
      <c r="I11" s="22"/>
      <c r="J11" s="22"/>
    </row>
    <row r="12" customFormat="false" ht="28.5" hidden="false" customHeight="true" outlineLevel="0" collapsed="false">
      <c r="A12" s="18" t="s">
        <v>31</v>
      </c>
      <c r="B12" s="4" t="s">
        <v>32</v>
      </c>
      <c r="C12" s="20" t="n">
        <v>1</v>
      </c>
      <c r="D12" s="21" t="n">
        <v>14.17</v>
      </c>
      <c r="E12" s="21" t="n">
        <v>18</v>
      </c>
      <c r="F12" s="21" t="n">
        <v>12.75</v>
      </c>
      <c r="G12" s="11" t="n">
        <f aca="false">(D12+E12+F12)/3</f>
        <v>14.9733333333333</v>
      </c>
      <c r="H12" s="22" t="n">
        <f aca="false">G12*C12</f>
        <v>14.9733333333333</v>
      </c>
      <c r="I12" s="22"/>
      <c r="J12" s="22"/>
    </row>
    <row r="13" customFormat="false" ht="62.25" hidden="false" customHeight="true" outlineLevel="0" collapsed="false">
      <c r="A13" s="18" t="s">
        <v>33</v>
      </c>
      <c r="B13" s="4" t="s">
        <v>34</v>
      </c>
      <c r="C13" s="20" t="n">
        <v>1</v>
      </c>
      <c r="D13" s="14" t="n">
        <v>8.58</v>
      </c>
      <c r="E13" s="14" t="n">
        <v>6.03</v>
      </c>
      <c r="F13" s="14" t="n">
        <v>7.02</v>
      </c>
      <c r="G13" s="11" t="n">
        <f aca="false">(D13+E13+F13)/3</f>
        <v>7.21</v>
      </c>
      <c r="H13" s="22" t="n">
        <f aca="false">G13*C13</f>
        <v>7.21</v>
      </c>
      <c r="I13" s="22"/>
      <c r="J13" s="22"/>
    </row>
    <row r="14" customFormat="false" ht="55.5" hidden="false" customHeight="true" outlineLevel="0" collapsed="false">
      <c r="A14" s="18" t="s">
        <v>35</v>
      </c>
      <c r="B14" s="4" t="s">
        <v>36</v>
      </c>
      <c r="C14" s="20" t="n">
        <v>1</v>
      </c>
      <c r="D14" s="14" t="n">
        <v>1.91</v>
      </c>
      <c r="E14" s="14" t="n">
        <v>2.25</v>
      </c>
      <c r="F14" s="14" t="n">
        <v>2.4</v>
      </c>
      <c r="G14" s="11" t="n">
        <f aca="false">(D14+E14+F14)/3</f>
        <v>2.18666666666667</v>
      </c>
      <c r="H14" s="22" t="n">
        <f aca="false">G14*C14</f>
        <v>2.18666666666667</v>
      </c>
      <c r="I14" s="22"/>
      <c r="J14" s="22"/>
    </row>
    <row r="15" customFormat="false" ht="41.25" hidden="false" customHeight="true" outlineLevel="0" collapsed="false">
      <c r="A15" s="18" t="s">
        <v>37</v>
      </c>
      <c r="B15" s="4" t="s">
        <v>38</v>
      </c>
      <c r="C15" s="20" t="s">
        <v>39</v>
      </c>
      <c r="D15" s="21" t="n">
        <v>140</v>
      </c>
      <c r="E15" s="21" t="n">
        <v>175</v>
      </c>
      <c r="F15" s="21" t="n">
        <v>195</v>
      </c>
      <c r="G15" s="11" t="n">
        <f aca="false">(D15+E15+F15)/3</f>
        <v>170</v>
      </c>
      <c r="H15" s="22" t="n">
        <f aca="false">G15*C15</f>
        <v>510</v>
      </c>
      <c r="I15" s="22"/>
      <c r="J15" s="22"/>
    </row>
    <row r="16" customFormat="false" ht="21.75" hidden="false" customHeight="true" outlineLevel="0" collapsed="false">
      <c r="A16" s="19" t="s">
        <v>40</v>
      </c>
      <c r="B16" s="19"/>
      <c r="C16" s="19"/>
      <c r="D16" s="19"/>
      <c r="E16" s="19"/>
      <c r="F16" s="19"/>
      <c r="G16" s="19"/>
      <c r="H16" s="23" t="n">
        <f aca="false">SUM(H7:H15)</f>
        <v>1227.78333333333</v>
      </c>
      <c r="I16" s="23"/>
      <c r="J16" s="23"/>
    </row>
    <row r="17" customFormat="false" ht="26.25" hidden="false" customHeight="true" outlineLevel="0" collapsed="false">
      <c r="A17" s="15" t="s">
        <v>41</v>
      </c>
      <c r="B17" s="15"/>
      <c r="C17" s="15"/>
      <c r="D17" s="15"/>
      <c r="E17" s="15"/>
      <c r="F17" s="15"/>
      <c r="G17" s="15"/>
      <c r="H17" s="24" t="n">
        <f aca="false">(H7+H10+H11+H13+H14+H15)/12</f>
        <v>67.6436111111111</v>
      </c>
      <c r="I17" s="24"/>
      <c r="J17" s="24"/>
    </row>
    <row r="18" customFormat="false" ht="29.25" hidden="false" customHeight="true" outlineLevel="0" collapsed="false">
      <c r="A18" s="15" t="s">
        <v>42</v>
      </c>
      <c r="B18" s="15"/>
      <c r="C18" s="15"/>
      <c r="D18" s="15"/>
      <c r="E18" s="15"/>
      <c r="F18" s="15"/>
      <c r="G18" s="15"/>
      <c r="H18" s="24" t="n">
        <f aca="false">(H8+H9+H12)/30</f>
        <v>13.8686666666667</v>
      </c>
      <c r="I18" s="24"/>
      <c r="J18" s="24"/>
    </row>
    <row r="19" customFormat="false" ht="30" hidden="false" customHeight="true" outlineLevel="0" collapsed="false">
      <c r="A19" s="15" t="s">
        <v>43</v>
      </c>
      <c r="B19" s="15"/>
      <c r="C19" s="15"/>
      <c r="D19" s="15"/>
      <c r="E19" s="15"/>
      <c r="F19" s="15"/>
      <c r="G19" s="15"/>
      <c r="H19" s="25" t="n">
        <f aca="false">H17+H18</f>
        <v>81.5122777777778</v>
      </c>
      <c r="I19" s="25"/>
      <c r="J19" s="25"/>
    </row>
    <row r="20" customFormat="false" ht="24" hidden="false" customHeight="true" outlineLevel="0" collapsed="false">
      <c r="A20" s="17" t="s">
        <v>44</v>
      </c>
      <c r="B20" s="17"/>
      <c r="C20" s="17"/>
      <c r="D20" s="17"/>
      <c r="E20" s="17"/>
      <c r="F20" s="17"/>
      <c r="G20" s="17"/>
      <c r="H20" s="17"/>
      <c r="I20" s="17"/>
      <c r="J20" s="17"/>
    </row>
    <row r="21" customFormat="false" ht="28.5" hidden="false" customHeight="true" outlineLevel="0" collapsed="false">
      <c r="A21" s="2" t="s">
        <v>3</v>
      </c>
      <c r="B21" s="2"/>
      <c r="C21" s="2" t="s">
        <v>17</v>
      </c>
      <c r="D21" s="3" t="s">
        <v>7</v>
      </c>
      <c r="E21" s="3" t="s">
        <v>7</v>
      </c>
      <c r="F21" s="3" t="s">
        <v>7</v>
      </c>
      <c r="G21" s="6" t="s">
        <v>8</v>
      </c>
      <c r="H21" s="7" t="s">
        <v>9</v>
      </c>
      <c r="I21" s="7"/>
      <c r="J21" s="7"/>
    </row>
    <row r="22" customFormat="false" ht="28.5" hidden="false" customHeight="true" outlineLevel="0" collapsed="false">
      <c r="A22" s="18" t="s">
        <v>19</v>
      </c>
      <c r="B22" s="19" t="s">
        <v>45</v>
      </c>
      <c r="C22" s="20" t="n">
        <v>1</v>
      </c>
      <c r="D22" s="14" t="n">
        <v>40</v>
      </c>
      <c r="E22" s="14" t="n">
        <v>56.3</v>
      </c>
      <c r="F22" s="14" t="n">
        <v>41.35</v>
      </c>
      <c r="G22" s="11" t="n">
        <f aca="false">(D22+E22+F22)/3</f>
        <v>45.8833333333333</v>
      </c>
      <c r="H22" s="22" t="n">
        <f aca="false">G22*C22</f>
        <v>45.8833333333333</v>
      </c>
      <c r="I22" s="22"/>
      <c r="J22" s="22"/>
    </row>
    <row r="23" customFormat="false" ht="53.25" hidden="false" customHeight="true" outlineLevel="0" collapsed="false">
      <c r="A23" s="18" t="s">
        <v>22</v>
      </c>
      <c r="B23" s="4" t="s">
        <v>46</v>
      </c>
      <c r="C23" s="20" t="n">
        <v>1</v>
      </c>
      <c r="D23" s="21" t="n">
        <v>56.9</v>
      </c>
      <c r="E23" s="21" t="n">
        <v>51.8</v>
      </c>
      <c r="F23" s="21" t="n">
        <v>45.7</v>
      </c>
      <c r="G23" s="11" t="n">
        <f aca="false">(D23+E23+F23)/3</f>
        <v>51.4666666666667</v>
      </c>
      <c r="H23" s="22" t="n">
        <f aca="false">G23*C23</f>
        <v>51.4666666666667</v>
      </c>
      <c r="I23" s="22"/>
      <c r="J23" s="22"/>
    </row>
    <row r="24" customFormat="false" ht="28.5" hidden="false" customHeight="true" outlineLevel="0" collapsed="false">
      <c r="A24" s="18" t="s">
        <v>24</v>
      </c>
      <c r="B24" s="4" t="s">
        <v>47</v>
      </c>
      <c r="C24" s="20" t="s">
        <v>21</v>
      </c>
      <c r="D24" s="14" t="n">
        <v>44.49</v>
      </c>
      <c r="E24" s="14" t="n">
        <v>58</v>
      </c>
      <c r="F24" s="14" t="n">
        <v>62.1</v>
      </c>
      <c r="G24" s="11" t="n">
        <f aca="false">(D24+E24+F24)/3</f>
        <v>54.8633333333333</v>
      </c>
      <c r="H24" s="22" t="n">
        <f aca="false">G24*C24</f>
        <v>109.726666666667</v>
      </c>
      <c r="I24" s="22"/>
      <c r="J24" s="22"/>
    </row>
    <row r="25" customFormat="false" ht="28.5" hidden="false" customHeight="true" outlineLevel="0" collapsed="false">
      <c r="A25" s="18" t="s">
        <v>27</v>
      </c>
      <c r="B25" s="4" t="s">
        <v>48</v>
      </c>
      <c r="C25" s="20" t="n">
        <v>1</v>
      </c>
      <c r="D25" s="21" t="n">
        <v>9</v>
      </c>
      <c r="E25" s="21" t="n">
        <v>12.85</v>
      </c>
      <c r="F25" s="21" t="n">
        <v>23</v>
      </c>
      <c r="G25" s="11" t="n">
        <f aca="false">(D25+E25+F25)/3</f>
        <v>14.95</v>
      </c>
      <c r="H25" s="22" t="n">
        <f aca="false">G25*C25</f>
        <v>14.95</v>
      </c>
      <c r="I25" s="22"/>
      <c r="J25" s="22"/>
    </row>
    <row r="26" customFormat="false" ht="28.5" hidden="false" customHeight="true" outlineLevel="0" collapsed="false">
      <c r="A26" s="18" t="s">
        <v>29</v>
      </c>
      <c r="B26" s="4" t="s">
        <v>30</v>
      </c>
      <c r="C26" s="20" t="s">
        <v>21</v>
      </c>
      <c r="D26" s="21" t="n">
        <v>12.3</v>
      </c>
      <c r="E26" s="21" t="n">
        <v>15</v>
      </c>
      <c r="F26" s="21" t="n">
        <v>21.49</v>
      </c>
      <c r="G26" s="11" t="n">
        <f aca="false">(D26+E26+F26)/3</f>
        <v>16.2633333333333</v>
      </c>
      <c r="H26" s="22" t="n">
        <f aca="false">G26*C26</f>
        <v>32.5266666666667</v>
      </c>
      <c r="I26" s="22"/>
      <c r="J26" s="22"/>
    </row>
    <row r="27" customFormat="false" ht="44.25" hidden="false" customHeight="true" outlineLevel="0" collapsed="false">
      <c r="A27" s="18" t="s">
        <v>31</v>
      </c>
      <c r="B27" s="4" t="s">
        <v>38</v>
      </c>
      <c r="C27" s="20" t="s">
        <v>39</v>
      </c>
      <c r="D27" s="21" t="n">
        <v>140</v>
      </c>
      <c r="E27" s="21" t="n">
        <v>175</v>
      </c>
      <c r="F27" s="21" t="n">
        <v>195</v>
      </c>
      <c r="G27" s="11" t="n">
        <f aca="false">(D27+E27+F27)/3</f>
        <v>170</v>
      </c>
      <c r="H27" s="22" t="n">
        <f aca="false">G27*C27</f>
        <v>510</v>
      </c>
      <c r="I27" s="22"/>
      <c r="J27" s="22"/>
    </row>
    <row r="28" customFormat="false" ht="57" hidden="false" customHeight="true" outlineLevel="0" collapsed="false">
      <c r="A28" s="18" t="s">
        <v>33</v>
      </c>
      <c r="B28" s="4" t="s">
        <v>49</v>
      </c>
      <c r="C28" s="20" t="n">
        <v>1</v>
      </c>
      <c r="D28" s="14" t="n">
        <v>8.58</v>
      </c>
      <c r="E28" s="14" t="n">
        <v>6.03</v>
      </c>
      <c r="F28" s="14" t="n">
        <v>7.02</v>
      </c>
      <c r="G28" s="11" t="n">
        <f aca="false">(D28+E28+F28)/3</f>
        <v>7.21</v>
      </c>
      <c r="H28" s="22" t="n">
        <f aca="false">G28*C28</f>
        <v>7.21</v>
      </c>
      <c r="I28" s="22"/>
      <c r="J28" s="22"/>
    </row>
    <row r="29" customFormat="false" ht="51" hidden="false" customHeight="true" outlineLevel="0" collapsed="false">
      <c r="A29" s="18" t="s">
        <v>35</v>
      </c>
      <c r="B29" s="4" t="s">
        <v>36</v>
      </c>
      <c r="C29" s="20" t="n">
        <v>1</v>
      </c>
      <c r="D29" s="14" t="n">
        <v>1.91</v>
      </c>
      <c r="E29" s="14" t="n">
        <v>2.25</v>
      </c>
      <c r="F29" s="14" t="n">
        <v>2.4</v>
      </c>
      <c r="G29" s="11" t="n">
        <f aca="false">(D29+E29+F29)/3</f>
        <v>2.18666666666667</v>
      </c>
      <c r="H29" s="22" t="n">
        <f aca="false">G29*C29</f>
        <v>2.18666666666667</v>
      </c>
      <c r="I29" s="22"/>
      <c r="J29" s="22"/>
    </row>
    <row r="30" customFormat="false" ht="21.75" hidden="false" customHeight="true" outlineLevel="0" collapsed="false">
      <c r="A30" s="13" t="s">
        <v>40</v>
      </c>
      <c r="B30" s="13"/>
      <c r="C30" s="13"/>
      <c r="D30" s="13"/>
      <c r="E30" s="13"/>
      <c r="F30" s="13"/>
      <c r="G30" s="13"/>
      <c r="H30" s="26" t="n">
        <f aca="false">SUM(H22:H29)</f>
        <v>773.95</v>
      </c>
      <c r="I30" s="26"/>
      <c r="J30" s="26"/>
    </row>
    <row r="31" customFormat="false" ht="26.25" hidden="false" customHeight="true" outlineLevel="0" collapsed="false">
      <c r="A31" s="15" t="s">
        <v>50</v>
      </c>
      <c r="B31" s="15"/>
      <c r="C31" s="15"/>
      <c r="D31" s="15"/>
      <c r="E31" s="15"/>
      <c r="F31" s="15"/>
      <c r="G31" s="15"/>
      <c r="H31" s="24" t="n">
        <f aca="false">(H24+H26+H27+H28+H29)/12</f>
        <v>55.1375</v>
      </c>
      <c r="I31" s="24"/>
      <c r="J31" s="24"/>
    </row>
    <row r="32" customFormat="false" ht="29.25" hidden="false" customHeight="true" outlineLevel="0" collapsed="false">
      <c r="A32" s="15" t="s">
        <v>51</v>
      </c>
      <c r="B32" s="15"/>
      <c r="C32" s="15"/>
      <c r="D32" s="15"/>
      <c r="E32" s="15"/>
      <c r="F32" s="15"/>
      <c r="G32" s="15"/>
      <c r="H32" s="24" t="n">
        <f aca="false">(H22+H23+H25)/30</f>
        <v>3.74333333333333</v>
      </c>
      <c r="I32" s="24"/>
      <c r="J32" s="24"/>
    </row>
    <row r="33" customFormat="false" ht="30" hidden="false" customHeight="true" outlineLevel="0" collapsed="false">
      <c r="A33" s="15" t="s">
        <v>43</v>
      </c>
      <c r="B33" s="15"/>
      <c r="C33" s="15"/>
      <c r="D33" s="15"/>
      <c r="E33" s="15"/>
      <c r="F33" s="15"/>
      <c r="G33" s="15"/>
      <c r="H33" s="25" t="n">
        <f aca="false">H31+H32</f>
        <v>58.8808333333333</v>
      </c>
      <c r="I33" s="25"/>
      <c r="J33" s="25"/>
    </row>
    <row r="34" customFormat="false" ht="24" hidden="false" customHeight="true" outlineLevel="0" collapsed="false">
      <c r="A34" s="17" t="s">
        <v>52</v>
      </c>
      <c r="B34" s="17"/>
      <c r="C34" s="17"/>
      <c r="D34" s="17"/>
      <c r="E34" s="17"/>
      <c r="F34" s="17"/>
      <c r="G34" s="17"/>
      <c r="H34" s="17"/>
      <c r="I34" s="17"/>
      <c r="J34" s="17"/>
    </row>
    <row r="35" customFormat="false" ht="28.5" hidden="false" customHeight="true" outlineLevel="0" collapsed="false">
      <c r="A35" s="2" t="s">
        <v>3</v>
      </c>
      <c r="B35" s="2"/>
      <c r="C35" s="2" t="s">
        <v>17</v>
      </c>
      <c r="D35" s="3" t="s">
        <v>7</v>
      </c>
      <c r="E35" s="3" t="s">
        <v>7</v>
      </c>
      <c r="F35" s="3" t="s">
        <v>7</v>
      </c>
      <c r="G35" s="6" t="s">
        <v>8</v>
      </c>
      <c r="H35" s="7" t="s">
        <v>9</v>
      </c>
      <c r="I35" s="7"/>
      <c r="J35" s="7"/>
    </row>
    <row r="36" customFormat="false" ht="28.5" hidden="false" customHeight="true" outlineLevel="0" collapsed="false">
      <c r="A36" s="18" t="s">
        <v>19</v>
      </c>
      <c r="B36" s="19" t="s">
        <v>45</v>
      </c>
      <c r="C36" s="20" t="n">
        <v>1</v>
      </c>
      <c r="D36" s="14" t="n">
        <v>40</v>
      </c>
      <c r="E36" s="14" t="n">
        <v>56.3</v>
      </c>
      <c r="F36" s="14" t="n">
        <v>41.35</v>
      </c>
      <c r="G36" s="11" t="n">
        <f aca="false">(D36+E36+F36)/3</f>
        <v>45.8833333333333</v>
      </c>
      <c r="H36" s="22" t="n">
        <f aca="false">G36*C36</f>
        <v>45.8833333333333</v>
      </c>
      <c r="I36" s="22"/>
      <c r="J36" s="22"/>
    </row>
    <row r="37" customFormat="false" ht="53.25" hidden="false" customHeight="true" outlineLevel="0" collapsed="false">
      <c r="A37" s="18" t="s">
        <v>22</v>
      </c>
      <c r="B37" s="4" t="s">
        <v>46</v>
      </c>
      <c r="C37" s="20" t="n">
        <v>1</v>
      </c>
      <c r="D37" s="21" t="n">
        <v>56.9</v>
      </c>
      <c r="E37" s="21" t="n">
        <v>51.8</v>
      </c>
      <c r="F37" s="21" t="n">
        <v>45.7</v>
      </c>
      <c r="G37" s="11" t="n">
        <f aca="false">(D37+E37+F37)/3</f>
        <v>51.4666666666667</v>
      </c>
      <c r="H37" s="22" t="n">
        <f aca="false">G37*C37</f>
        <v>51.4666666666667</v>
      </c>
      <c r="I37" s="22"/>
      <c r="J37" s="22"/>
    </row>
    <row r="38" customFormat="false" ht="21.75" hidden="false" customHeight="true" outlineLevel="0" collapsed="false">
      <c r="A38" s="13" t="s">
        <v>40</v>
      </c>
      <c r="B38" s="13"/>
      <c r="C38" s="13"/>
      <c r="D38" s="13"/>
      <c r="E38" s="13"/>
      <c r="F38" s="13"/>
      <c r="G38" s="13"/>
      <c r="H38" s="26" t="n">
        <f aca="false">SUM(H36:H37)</f>
        <v>97.35</v>
      </c>
      <c r="I38" s="26"/>
      <c r="J38" s="26"/>
    </row>
    <row r="39" customFormat="false" ht="26.25" hidden="false" customHeight="true" outlineLevel="0" collapsed="false">
      <c r="A39" s="15" t="s">
        <v>53</v>
      </c>
      <c r="B39" s="15"/>
      <c r="C39" s="15"/>
      <c r="D39" s="15"/>
      <c r="E39" s="15"/>
      <c r="F39" s="15"/>
      <c r="G39" s="15"/>
      <c r="H39" s="24" t="n">
        <f aca="false">H37/12</f>
        <v>4.28888888888889</v>
      </c>
      <c r="I39" s="24"/>
      <c r="J39" s="24"/>
    </row>
    <row r="40" customFormat="false" ht="29.25" hidden="false" customHeight="true" outlineLevel="0" collapsed="false">
      <c r="A40" s="15" t="s">
        <v>54</v>
      </c>
      <c r="B40" s="15"/>
      <c r="C40" s="15"/>
      <c r="D40" s="15"/>
      <c r="E40" s="15"/>
      <c r="F40" s="15"/>
      <c r="G40" s="15"/>
      <c r="H40" s="24" t="n">
        <f aca="false">H36/30</f>
        <v>1.52944444444444</v>
      </c>
      <c r="I40" s="24"/>
      <c r="J40" s="24"/>
    </row>
    <row r="41" customFormat="false" ht="30" hidden="false" customHeight="true" outlineLevel="0" collapsed="false">
      <c r="A41" s="15" t="s">
        <v>43</v>
      </c>
      <c r="B41" s="15"/>
      <c r="C41" s="15"/>
      <c r="D41" s="15"/>
      <c r="E41" s="15"/>
      <c r="F41" s="15"/>
      <c r="G41" s="15"/>
      <c r="H41" s="25" t="n">
        <f aca="false">H39+H40</f>
        <v>5.81833333333333</v>
      </c>
      <c r="I41" s="25"/>
      <c r="J41" s="25"/>
    </row>
  </sheetData>
  <mergeCells count="58">
    <mergeCell ref="A1:J1"/>
    <mergeCell ref="A2:I2"/>
    <mergeCell ref="A3:J3"/>
    <mergeCell ref="A4:J4"/>
    <mergeCell ref="A5:B6"/>
    <mergeCell ref="C5:C6"/>
    <mergeCell ref="D5:G5"/>
    <mergeCell ref="H5:J5"/>
    <mergeCell ref="H6:J6"/>
    <mergeCell ref="H7:J7"/>
    <mergeCell ref="H8:J8"/>
    <mergeCell ref="H9:J9"/>
    <mergeCell ref="H10:J10"/>
    <mergeCell ref="H11:J11"/>
    <mergeCell ref="H12:J12"/>
    <mergeCell ref="H13:J13"/>
    <mergeCell ref="H14:J14"/>
    <mergeCell ref="H15:J15"/>
    <mergeCell ref="A16:G16"/>
    <mergeCell ref="H16:J16"/>
    <mergeCell ref="A17:G17"/>
    <mergeCell ref="H17:J17"/>
    <mergeCell ref="A18:G18"/>
    <mergeCell ref="H18:J18"/>
    <mergeCell ref="A19:G19"/>
    <mergeCell ref="H19:J19"/>
    <mergeCell ref="A20:J20"/>
    <mergeCell ref="A21:B21"/>
    <mergeCell ref="H21:J21"/>
    <mergeCell ref="H22:J22"/>
    <mergeCell ref="H23:J23"/>
    <mergeCell ref="H24:J24"/>
    <mergeCell ref="H25:J25"/>
    <mergeCell ref="H26:J26"/>
    <mergeCell ref="H27:J27"/>
    <mergeCell ref="H28:J28"/>
    <mergeCell ref="H29:J29"/>
    <mergeCell ref="A30:G30"/>
    <mergeCell ref="H30:J30"/>
    <mergeCell ref="A31:G31"/>
    <mergeCell ref="H31:J31"/>
    <mergeCell ref="A32:G32"/>
    <mergeCell ref="H32:J32"/>
    <mergeCell ref="A33:G33"/>
    <mergeCell ref="H33:J33"/>
    <mergeCell ref="A34:J34"/>
    <mergeCell ref="A35:B35"/>
    <mergeCell ref="H35:J35"/>
    <mergeCell ref="H36:J36"/>
    <mergeCell ref="H37:J37"/>
    <mergeCell ref="A38:G38"/>
    <mergeCell ref="H38:J38"/>
    <mergeCell ref="A39:G39"/>
    <mergeCell ref="H39:J39"/>
    <mergeCell ref="A40:G40"/>
    <mergeCell ref="H40:J40"/>
    <mergeCell ref="A41:G41"/>
    <mergeCell ref="H41:J4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46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O64"/>
  <sheetViews>
    <sheetView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selection pane="topLeft" activeCell="H59" activeCellId="0" sqref="H59"/>
    </sheetView>
  </sheetViews>
  <sheetFormatPr defaultColWidth="9.00390625" defaultRowHeight="12.75" zeroHeight="false" outlineLevelRow="0" outlineLevelCol="0"/>
  <cols>
    <col collapsed="false" customWidth="true" hidden="false" outlineLevel="0" max="1" min="1" style="1" width="49.33"/>
    <col collapsed="false" customWidth="true" hidden="false" outlineLevel="0" max="2" min="2" style="1" width="10"/>
    <col collapsed="false" customWidth="true" hidden="false" outlineLevel="0" max="4" min="3" style="1" width="21.88"/>
    <col collapsed="false" customWidth="true" hidden="false" outlineLevel="0" max="5" min="5" style="1" width="20.56"/>
    <col collapsed="false" customWidth="true" hidden="false" outlineLevel="0" max="6" min="6" style="1" width="20.66"/>
    <col collapsed="false" customWidth="true" hidden="false" outlineLevel="0" max="7" min="7" style="1" width="22.44"/>
    <col collapsed="false" customWidth="true" hidden="false" outlineLevel="0" max="8" min="8" style="1" width="19.33"/>
    <col collapsed="false" customWidth="true" hidden="false" outlineLevel="0" max="9" min="9" style="1" width="17.77"/>
    <col collapsed="false" customWidth="true" hidden="false" outlineLevel="0" max="10" min="10" style="1" width="20.44"/>
    <col collapsed="false" customWidth="false" hidden="false" outlineLevel="0" max="12" min="11" style="1" width="9"/>
    <col collapsed="false" customWidth="true" hidden="false" outlineLevel="0" max="13" min="13" style="1" width="5.66"/>
    <col collapsed="false" customWidth="true" hidden="false" outlineLevel="0" max="14" min="14" style="1" width="12.56"/>
    <col collapsed="false" customWidth="true" hidden="false" outlineLevel="0" max="15" min="15" style="1" width="17.77"/>
    <col collapsed="false" customWidth="false" hidden="false" outlineLevel="0" max="256" min="16" style="1" width="9"/>
    <col collapsed="false" customWidth="true" hidden="false" outlineLevel="0" max="257" min="257" style="1" width="49.33"/>
    <col collapsed="false" customWidth="true" hidden="false" outlineLevel="0" max="258" min="258" style="1" width="10"/>
    <col collapsed="false" customWidth="true" hidden="false" outlineLevel="0" max="260" min="259" style="1" width="21.88"/>
    <col collapsed="false" customWidth="true" hidden="false" outlineLevel="0" max="261" min="261" style="1" width="20.56"/>
    <col collapsed="false" customWidth="true" hidden="false" outlineLevel="0" max="262" min="262" style="1" width="20.66"/>
    <col collapsed="false" customWidth="true" hidden="false" outlineLevel="0" max="263" min="263" style="1" width="22.44"/>
    <col collapsed="false" customWidth="true" hidden="false" outlineLevel="0" max="264" min="264" style="1" width="19.33"/>
    <col collapsed="false" customWidth="true" hidden="false" outlineLevel="0" max="265" min="265" style="1" width="17.77"/>
    <col collapsed="false" customWidth="true" hidden="false" outlineLevel="0" max="266" min="266" style="1" width="20.44"/>
    <col collapsed="false" customWidth="false" hidden="false" outlineLevel="0" max="268" min="267" style="1" width="9"/>
    <col collapsed="false" customWidth="true" hidden="false" outlineLevel="0" max="269" min="269" style="1" width="5.66"/>
    <col collapsed="false" customWidth="true" hidden="false" outlineLevel="0" max="270" min="270" style="1" width="12.56"/>
    <col collapsed="false" customWidth="true" hidden="false" outlineLevel="0" max="271" min="271" style="1" width="17.77"/>
    <col collapsed="false" customWidth="false" hidden="false" outlineLevel="0" max="512" min="272" style="1" width="9"/>
    <col collapsed="false" customWidth="true" hidden="false" outlineLevel="0" max="513" min="513" style="1" width="49.33"/>
    <col collapsed="false" customWidth="true" hidden="false" outlineLevel="0" max="514" min="514" style="1" width="10"/>
    <col collapsed="false" customWidth="true" hidden="false" outlineLevel="0" max="516" min="515" style="1" width="21.88"/>
    <col collapsed="false" customWidth="true" hidden="false" outlineLevel="0" max="517" min="517" style="1" width="20.56"/>
    <col collapsed="false" customWidth="true" hidden="false" outlineLevel="0" max="518" min="518" style="1" width="20.66"/>
    <col collapsed="false" customWidth="true" hidden="false" outlineLevel="0" max="519" min="519" style="1" width="22.44"/>
    <col collapsed="false" customWidth="true" hidden="false" outlineLevel="0" max="520" min="520" style="1" width="19.33"/>
    <col collapsed="false" customWidth="true" hidden="false" outlineLevel="0" max="521" min="521" style="1" width="17.77"/>
    <col collapsed="false" customWidth="true" hidden="false" outlineLevel="0" max="522" min="522" style="1" width="20.44"/>
    <col collapsed="false" customWidth="false" hidden="false" outlineLevel="0" max="524" min="523" style="1" width="9"/>
    <col collapsed="false" customWidth="true" hidden="false" outlineLevel="0" max="525" min="525" style="1" width="5.66"/>
    <col collapsed="false" customWidth="true" hidden="false" outlineLevel="0" max="526" min="526" style="1" width="12.56"/>
    <col collapsed="false" customWidth="true" hidden="false" outlineLevel="0" max="527" min="527" style="1" width="17.77"/>
    <col collapsed="false" customWidth="false" hidden="false" outlineLevel="0" max="768" min="528" style="1" width="9"/>
    <col collapsed="false" customWidth="true" hidden="false" outlineLevel="0" max="769" min="769" style="1" width="49.33"/>
    <col collapsed="false" customWidth="true" hidden="false" outlineLevel="0" max="770" min="770" style="1" width="10"/>
    <col collapsed="false" customWidth="true" hidden="false" outlineLevel="0" max="772" min="771" style="1" width="21.88"/>
    <col collapsed="false" customWidth="true" hidden="false" outlineLevel="0" max="773" min="773" style="1" width="20.56"/>
    <col collapsed="false" customWidth="true" hidden="false" outlineLevel="0" max="774" min="774" style="1" width="20.66"/>
    <col collapsed="false" customWidth="true" hidden="false" outlineLevel="0" max="775" min="775" style="1" width="22.44"/>
    <col collapsed="false" customWidth="true" hidden="false" outlineLevel="0" max="776" min="776" style="1" width="19.33"/>
    <col collapsed="false" customWidth="true" hidden="false" outlineLevel="0" max="777" min="777" style="1" width="17.77"/>
    <col collapsed="false" customWidth="true" hidden="false" outlineLevel="0" max="778" min="778" style="1" width="20.44"/>
    <col collapsed="false" customWidth="false" hidden="false" outlineLevel="0" max="780" min="779" style="1" width="9"/>
    <col collapsed="false" customWidth="true" hidden="false" outlineLevel="0" max="781" min="781" style="1" width="5.66"/>
    <col collapsed="false" customWidth="true" hidden="false" outlineLevel="0" max="782" min="782" style="1" width="12.56"/>
    <col collapsed="false" customWidth="true" hidden="false" outlineLevel="0" max="783" min="783" style="1" width="17.77"/>
    <col collapsed="false" customWidth="false" hidden="false" outlineLevel="0" max="1024" min="784" style="1" width="9"/>
    <col collapsed="false" customWidth="true" hidden="false" outlineLevel="0" max="1025" min="1025" style="1" width="49.33"/>
    <col collapsed="false" customWidth="true" hidden="false" outlineLevel="0" max="1026" min="1026" style="1" width="10"/>
    <col collapsed="false" customWidth="true" hidden="false" outlineLevel="0" max="1028" min="1027" style="1" width="21.88"/>
    <col collapsed="false" customWidth="true" hidden="false" outlineLevel="0" max="1029" min="1029" style="1" width="20.56"/>
    <col collapsed="false" customWidth="true" hidden="false" outlineLevel="0" max="1030" min="1030" style="1" width="20.66"/>
    <col collapsed="false" customWidth="true" hidden="false" outlineLevel="0" max="1031" min="1031" style="1" width="22.44"/>
    <col collapsed="false" customWidth="true" hidden="false" outlineLevel="0" max="1032" min="1032" style="1" width="19.33"/>
    <col collapsed="false" customWidth="true" hidden="false" outlineLevel="0" max="1033" min="1033" style="1" width="17.77"/>
    <col collapsed="false" customWidth="true" hidden="false" outlineLevel="0" max="1034" min="1034" style="1" width="20.44"/>
    <col collapsed="false" customWidth="false" hidden="false" outlineLevel="0" max="1036" min="1035" style="1" width="9"/>
    <col collapsed="false" customWidth="true" hidden="false" outlineLevel="0" max="1037" min="1037" style="1" width="5.66"/>
    <col collapsed="false" customWidth="true" hidden="false" outlineLevel="0" max="1038" min="1038" style="1" width="12.56"/>
    <col collapsed="false" customWidth="true" hidden="false" outlineLevel="0" max="1039" min="1039" style="1" width="17.77"/>
    <col collapsed="false" customWidth="false" hidden="false" outlineLevel="0" max="1280" min="1040" style="1" width="9"/>
    <col collapsed="false" customWidth="true" hidden="false" outlineLevel="0" max="1281" min="1281" style="1" width="49.33"/>
    <col collapsed="false" customWidth="true" hidden="false" outlineLevel="0" max="1282" min="1282" style="1" width="10"/>
    <col collapsed="false" customWidth="true" hidden="false" outlineLevel="0" max="1284" min="1283" style="1" width="21.88"/>
    <col collapsed="false" customWidth="true" hidden="false" outlineLevel="0" max="1285" min="1285" style="1" width="20.56"/>
    <col collapsed="false" customWidth="true" hidden="false" outlineLevel="0" max="1286" min="1286" style="1" width="20.66"/>
    <col collapsed="false" customWidth="true" hidden="false" outlineLevel="0" max="1287" min="1287" style="1" width="22.44"/>
    <col collapsed="false" customWidth="true" hidden="false" outlineLevel="0" max="1288" min="1288" style="1" width="19.33"/>
    <col collapsed="false" customWidth="true" hidden="false" outlineLevel="0" max="1289" min="1289" style="1" width="17.77"/>
    <col collapsed="false" customWidth="true" hidden="false" outlineLevel="0" max="1290" min="1290" style="1" width="20.44"/>
    <col collapsed="false" customWidth="false" hidden="false" outlineLevel="0" max="1292" min="1291" style="1" width="9"/>
    <col collapsed="false" customWidth="true" hidden="false" outlineLevel="0" max="1293" min="1293" style="1" width="5.66"/>
    <col collapsed="false" customWidth="true" hidden="false" outlineLevel="0" max="1294" min="1294" style="1" width="12.56"/>
    <col collapsed="false" customWidth="true" hidden="false" outlineLevel="0" max="1295" min="1295" style="1" width="17.77"/>
    <col collapsed="false" customWidth="false" hidden="false" outlineLevel="0" max="1536" min="1296" style="1" width="9"/>
    <col collapsed="false" customWidth="true" hidden="false" outlineLevel="0" max="1537" min="1537" style="1" width="49.33"/>
    <col collapsed="false" customWidth="true" hidden="false" outlineLevel="0" max="1538" min="1538" style="1" width="10"/>
    <col collapsed="false" customWidth="true" hidden="false" outlineLevel="0" max="1540" min="1539" style="1" width="21.88"/>
    <col collapsed="false" customWidth="true" hidden="false" outlineLevel="0" max="1541" min="1541" style="1" width="20.56"/>
    <col collapsed="false" customWidth="true" hidden="false" outlineLevel="0" max="1542" min="1542" style="1" width="20.66"/>
    <col collapsed="false" customWidth="true" hidden="false" outlineLevel="0" max="1543" min="1543" style="1" width="22.44"/>
    <col collapsed="false" customWidth="true" hidden="false" outlineLevel="0" max="1544" min="1544" style="1" width="19.33"/>
    <col collapsed="false" customWidth="true" hidden="false" outlineLevel="0" max="1545" min="1545" style="1" width="17.77"/>
    <col collapsed="false" customWidth="true" hidden="false" outlineLevel="0" max="1546" min="1546" style="1" width="20.44"/>
    <col collapsed="false" customWidth="false" hidden="false" outlineLevel="0" max="1548" min="1547" style="1" width="9"/>
    <col collapsed="false" customWidth="true" hidden="false" outlineLevel="0" max="1549" min="1549" style="1" width="5.66"/>
    <col collapsed="false" customWidth="true" hidden="false" outlineLevel="0" max="1550" min="1550" style="1" width="12.56"/>
    <col collapsed="false" customWidth="true" hidden="false" outlineLevel="0" max="1551" min="1551" style="1" width="17.77"/>
    <col collapsed="false" customWidth="false" hidden="false" outlineLevel="0" max="1792" min="1552" style="1" width="9"/>
    <col collapsed="false" customWidth="true" hidden="false" outlineLevel="0" max="1793" min="1793" style="1" width="49.33"/>
    <col collapsed="false" customWidth="true" hidden="false" outlineLevel="0" max="1794" min="1794" style="1" width="10"/>
    <col collapsed="false" customWidth="true" hidden="false" outlineLevel="0" max="1796" min="1795" style="1" width="21.88"/>
    <col collapsed="false" customWidth="true" hidden="false" outlineLevel="0" max="1797" min="1797" style="1" width="20.56"/>
    <col collapsed="false" customWidth="true" hidden="false" outlineLevel="0" max="1798" min="1798" style="1" width="20.66"/>
    <col collapsed="false" customWidth="true" hidden="false" outlineLevel="0" max="1799" min="1799" style="1" width="22.44"/>
    <col collapsed="false" customWidth="true" hidden="false" outlineLevel="0" max="1800" min="1800" style="1" width="19.33"/>
    <col collapsed="false" customWidth="true" hidden="false" outlineLevel="0" max="1801" min="1801" style="1" width="17.77"/>
    <col collapsed="false" customWidth="true" hidden="false" outlineLevel="0" max="1802" min="1802" style="1" width="20.44"/>
    <col collapsed="false" customWidth="false" hidden="false" outlineLevel="0" max="1804" min="1803" style="1" width="9"/>
    <col collapsed="false" customWidth="true" hidden="false" outlineLevel="0" max="1805" min="1805" style="1" width="5.66"/>
    <col collapsed="false" customWidth="true" hidden="false" outlineLevel="0" max="1806" min="1806" style="1" width="12.56"/>
    <col collapsed="false" customWidth="true" hidden="false" outlineLevel="0" max="1807" min="1807" style="1" width="17.77"/>
    <col collapsed="false" customWidth="false" hidden="false" outlineLevel="0" max="2048" min="1808" style="1" width="9"/>
    <col collapsed="false" customWidth="true" hidden="false" outlineLevel="0" max="2049" min="2049" style="1" width="49.33"/>
    <col collapsed="false" customWidth="true" hidden="false" outlineLevel="0" max="2050" min="2050" style="1" width="10"/>
    <col collapsed="false" customWidth="true" hidden="false" outlineLevel="0" max="2052" min="2051" style="1" width="21.88"/>
    <col collapsed="false" customWidth="true" hidden="false" outlineLevel="0" max="2053" min="2053" style="1" width="20.56"/>
    <col collapsed="false" customWidth="true" hidden="false" outlineLevel="0" max="2054" min="2054" style="1" width="20.66"/>
    <col collapsed="false" customWidth="true" hidden="false" outlineLevel="0" max="2055" min="2055" style="1" width="22.44"/>
    <col collapsed="false" customWidth="true" hidden="false" outlineLevel="0" max="2056" min="2056" style="1" width="19.33"/>
    <col collapsed="false" customWidth="true" hidden="false" outlineLevel="0" max="2057" min="2057" style="1" width="17.77"/>
    <col collapsed="false" customWidth="true" hidden="false" outlineLevel="0" max="2058" min="2058" style="1" width="20.44"/>
    <col collapsed="false" customWidth="false" hidden="false" outlineLevel="0" max="2060" min="2059" style="1" width="9"/>
    <col collapsed="false" customWidth="true" hidden="false" outlineLevel="0" max="2061" min="2061" style="1" width="5.66"/>
    <col collapsed="false" customWidth="true" hidden="false" outlineLevel="0" max="2062" min="2062" style="1" width="12.56"/>
    <col collapsed="false" customWidth="true" hidden="false" outlineLevel="0" max="2063" min="2063" style="1" width="17.77"/>
    <col collapsed="false" customWidth="false" hidden="false" outlineLevel="0" max="2304" min="2064" style="1" width="9"/>
    <col collapsed="false" customWidth="true" hidden="false" outlineLevel="0" max="2305" min="2305" style="1" width="49.33"/>
    <col collapsed="false" customWidth="true" hidden="false" outlineLevel="0" max="2306" min="2306" style="1" width="10"/>
    <col collapsed="false" customWidth="true" hidden="false" outlineLevel="0" max="2308" min="2307" style="1" width="21.88"/>
    <col collapsed="false" customWidth="true" hidden="false" outlineLevel="0" max="2309" min="2309" style="1" width="20.56"/>
    <col collapsed="false" customWidth="true" hidden="false" outlineLevel="0" max="2310" min="2310" style="1" width="20.66"/>
    <col collapsed="false" customWidth="true" hidden="false" outlineLevel="0" max="2311" min="2311" style="1" width="22.44"/>
    <col collapsed="false" customWidth="true" hidden="false" outlineLevel="0" max="2312" min="2312" style="1" width="19.33"/>
    <col collapsed="false" customWidth="true" hidden="false" outlineLevel="0" max="2313" min="2313" style="1" width="17.77"/>
    <col collapsed="false" customWidth="true" hidden="false" outlineLevel="0" max="2314" min="2314" style="1" width="20.44"/>
    <col collapsed="false" customWidth="false" hidden="false" outlineLevel="0" max="2316" min="2315" style="1" width="9"/>
    <col collapsed="false" customWidth="true" hidden="false" outlineLevel="0" max="2317" min="2317" style="1" width="5.66"/>
    <col collapsed="false" customWidth="true" hidden="false" outlineLevel="0" max="2318" min="2318" style="1" width="12.56"/>
    <col collapsed="false" customWidth="true" hidden="false" outlineLevel="0" max="2319" min="2319" style="1" width="17.77"/>
    <col collapsed="false" customWidth="false" hidden="false" outlineLevel="0" max="2560" min="2320" style="1" width="9"/>
    <col collapsed="false" customWidth="true" hidden="false" outlineLevel="0" max="2561" min="2561" style="1" width="49.33"/>
    <col collapsed="false" customWidth="true" hidden="false" outlineLevel="0" max="2562" min="2562" style="1" width="10"/>
    <col collapsed="false" customWidth="true" hidden="false" outlineLevel="0" max="2564" min="2563" style="1" width="21.88"/>
    <col collapsed="false" customWidth="true" hidden="false" outlineLevel="0" max="2565" min="2565" style="1" width="20.56"/>
    <col collapsed="false" customWidth="true" hidden="false" outlineLevel="0" max="2566" min="2566" style="1" width="20.66"/>
    <col collapsed="false" customWidth="true" hidden="false" outlineLevel="0" max="2567" min="2567" style="1" width="22.44"/>
    <col collapsed="false" customWidth="true" hidden="false" outlineLevel="0" max="2568" min="2568" style="1" width="19.33"/>
    <col collapsed="false" customWidth="true" hidden="false" outlineLevel="0" max="2569" min="2569" style="1" width="17.77"/>
    <col collapsed="false" customWidth="true" hidden="false" outlineLevel="0" max="2570" min="2570" style="1" width="20.44"/>
    <col collapsed="false" customWidth="false" hidden="false" outlineLevel="0" max="2572" min="2571" style="1" width="9"/>
    <col collapsed="false" customWidth="true" hidden="false" outlineLevel="0" max="2573" min="2573" style="1" width="5.66"/>
    <col collapsed="false" customWidth="true" hidden="false" outlineLevel="0" max="2574" min="2574" style="1" width="12.56"/>
    <col collapsed="false" customWidth="true" hidden="false" outlineLevel="0" max="2575" min="2575" style="1" width="17.77"/>
    <col collapsed="false" customWidth="false" hidden="false" outlineLevel="0" max="2816" min="2576" style="1" width="9"/>
    <col collapsed="false" customWidth="true" hidden="false" outlineLevel="0" max="2817" min="2817" style="1" width="49.33"/>
    <col collapsed="false" customWidth="true" hidden="false" outlineLevel="0" max="2818" min="2818" style="1" width="10"/>
    <col collapsed="false" customWidth="true" hidden="false" outlineLevel="0" max="2820" min="2819" style="1" width="21.88"/>
    <col collapsed="false" customWidth="true" hidden="false" outlineLevel="0" max="2821" min="2821" style="1" width="20.56"/>
    <col collapsed="false" customWidth="true" hidden="false" outlineLevel="0" max="2822" min="2822" style="1" width="20.66"/>
    <col collapsed="false" customWidth="true" hidden="false" outlineLevel="0" max="2823" min="2823" style="1" width="22.44"/>
    <col collapsed="false" customWidth="true" hidden="false" outlineLevel="0" max="2824" min="2824" style="1" width="19.33"/>
    <col collapsed="false" customWidth="true" hidden="false" outlineLevel="0" max="2825" min="2825" style="1" width="17.77"/>
    <col collapsed="false" customWidth="true" hidden="false" outlineLevel="0" max="2826" min="2826" style="1" width="20.44"/>
    <col collapsed="false" customWidth="false" hidden="false" outlineLevel="0" max="2828" min="2827" style="1" width="9"/>
    <col collapsed="false" customWidth="true" hidden="false" outlineLevel="0" max="2829" min="2829" style="1" width="5.66"/>
    <col collapsed="false" customWidth="true" hidden="false" outlineLevel="0" max="2830" min="2830" style="1" width="12.56"/>
    <col collapsed="false" customWidth="true" hidden="false" outlineLevel="0" max="2831" min="2831" style="1" width="17.77"/>
    <col collapsed="false" customWidth="false" hidden="false" outlineLevel="0" max="3072" min="2832" style="1" width="9"/>
    <col collapsed="false" customWidth="true" hidden="false" outlineLevel="0" max="3073" min="3073" style="1" width="49.33"/>
    <col collapsed="false" customWidth="true" hidden="false" outlineLevel="0" max="3074" min="3074" style="1" width="10"/>
    <col collapsed="false" customWidth="true" hidden="false" outlineLevel="0" max="3076" min="3075" style="1" width="21.88"/>
    <col collapsed="false" customWidth="true" hidden="false" outlineLevel="0" max="3077" min="3077" style="1" width="20.56"/>
    <col collapsed="false" customWidth="true" hidden="false" outlineLevel="0" max="3078" min="3078" style="1" width="20.66"/>
    <col collapsed="false" customWidth="true" hidden="false" outlineLevel="0" max="3079" min="3079" style="1" width="22.44"/>
    <col collapsed="false" customWidth="true" hidden="false" outlineLevel="0" max="3080" min="3080" style="1" width="19.33"/>
    <col collapsed="false" customWidth="true" hidden="false" outlineLevel="0" max="3081" min="3081" style="1" width="17.77"/>
    <col collapsed="false" customWidth="true" hidden="false" outlineLevel="0" max="3082" min="3082" style="1" width="20.44"/>
    <col collapsed="false" customWidth="false" hidden="false" outlineLevel="0" max="3084" min="3083" style="1" width="9"/>
    <col collapsed="false" customWidth="true" hidden="false" outlineLevel="0" max="3085" min="3085" style="1" width="5.66"/>
    <col collapsed="false" customWidth="true" hidden="false" outlineLevel="0" max="3086" min="3086" style="1" width="12.56"/>
    <col collapsed="false" customWidth="true" hidden="false" outlineLevel="0" max="3087" min="3087" style="1" width="17.77"/>
    <col collapsed="false" customWidth="false" hidden="false" outlineLevel="0" max="3328" min="3088" style="1" width="9"/>
    <col collapsed="false" customWidth="true" hidden="false" outlineLevel="0" max="3329" min="3329" style="1" width="49.33"/>
    <col collapsed="false" customWidth="true" hidden="false" outlineLevel="0" max="3330" min="3330" style="1" width="10"/>
    <col collapsed="false" customWidth="true" hidden="false" outlineLevel="0" max="3332" min="3331" style="1" width="21.88"/>
    <col collapsed="false" customWidth="true" hidden="false" outlineLevel="0" max="3333" min="3333" style="1" width="20.56"/>
    <col collapsed="false" customWidth="true" hidden="false" outlineLevel="0" max="3334" min="3334" style="1" width="20.66"/>
    <col collapsed="false" customWidth="true" hidden="false" outlineLevel="0" max="3335" min="3335" style="1" width="22.44"/>
    <col collapsed="false" customWidth="true" hidden="false" outlineLevel="0" max="3336" min="3336" style="1" width="19.33"/>
    <col collapsed="false" customWidth="true" hidden="false" outlineLevel="0" max="3337" min="3337" style="1" width="17.77"/>
    <col collapsed="false" customWidth="true" hidden="false" outlineLevel="0" max="3338" min="3338" style="1" width="20.44"/>
    <col collapsed="false" customWidth="false" hidden="false" outlineLevel="0" max="3340" min="3339" style="1" width="9"/>
    <col collapsed="false" customWidth="true" hidden="false" outlineLevel="0" max="3341" min="3341" style="1" width="5.66"/>
    <col collapsed="false" customWidth="true" hidden="false" outlineLevel="0" max="3342" min="3342" style="1" width="12.56"/>
    <col collapsed="false" customWidth="true" hidden="false" outlineLevel="0" max="3343" min="3343" style="1" width="17.77"/>
    <col collapsed="false" customWidth="false" hidden="false" outlineLevel="0" max="3584" min="3344" style="1" width="9"/>
    <col collapsed="false" customWidth="true" hidden="false" outlineLevel="0" max="3585" min="3585" style="1" width="49.33"/>
    <col collapsed="false" customWidth="true" hidden="false" outlineLevel="0" max="3586" min="3586" style="1" width="10"/>
    <col collapsed="false" customWidth="true" hidden="false" outlineLevel="0" max="3588" min="3587" style="1" width="21.88"/>
    <col collapsed="false" customWidth="true" hidden="false" outlineLevel="0" max="3589" min="3589" style="1" width="20.56"/>
    <col collapsed="false" customWidth="true" hidden="false" outlineLevel="0" max="3590" min="3590" style="1" width="20.66"/>
    <col collapsed="false" customWidth="true" hidden="false" outlineLevel="0" max="3591" min="3591" style="1" width="22.44"/>
    <col collapsed="false" customWidth="true" hidden="false" outlineLevel="0" max="3592" min="3592" style="1" width="19.33"/>
    <col collapsed="false" customWidth="true" hidden="false" outlineLevel="0" max="3593" min="3593" style="1" width="17.77"/>
    <col collapsed="false" customWidth="true" hidden="false" outlineLevel="0" max="3594" min="3594" style="1" width="20.44"/>
    <col collapsed="false" customWidth="false" hidden="false" outlineLevel="0" max="3596" min="3595" style="1" width="9"/>
    <col collapsed="false" customWidth="true" hidden="false" outlineLevel="0" max="3597" min="3597" style="1" width="5.66"/>
    <col collapsed="false" customWidth="true" hidden="false" outlineLevel="0" max="3598" min="3598" style="1" width="12.56"/>
    <col collapsed="false" customWidth="true" hidden="false" outlineLevel="0" max="3599" min="3599" style="1" width="17.77"/>
    <col collapsed="false" customWidth="false" hidden="false" outlineLevel="0" max="3840" min="3600" style="1" width="9"/>
    <col collapsed="false" customWidth="true" hidden="false" outlineLevel="0" max="3841" min="3841" style="1" width="49.33"/>
    <col collapsed="false" customWidth="true" hidden="false" outlineLevel="0" max="3842" min="3842" style="1" width="10"/>
    <col collapsed="false" customWidth="true" hidden="false" outlineLevel="0" max="3844" min="3843" style="1" width="21.88"/>
    <col collapsed="false" customWidth="true" hidden="false" outlineLevel="0" max="3845" min="3845" style="1" width="20.56"/>
    <col collapsed="false" customWidth="true" hidden="false" outlineLevel="0" max="3846" min="3846" style="1" width="20.66"/>
    <col collapsed="false" customWidth="true" hidden="false" outlineLevel="0" max="3847" min="3847" style="1" width="22.44"/>
    <col collapsed="false" customWidth="true" hidden="false" outlineLevel="0" max="3848" min="3848" style="1" width="19.33"/>
    <col collapsed="false" customWidth="true" hidden="false" outlineLevel="0" max="3849" min="3849" style="1" width="17.77"/>
    <col collapsed="false" customWidth="true" hidden="false" outlineLevel="0" max="3850" min="3850" style="1" width="20.44"/>
    <col collapsed="false" customWidth="false" hidden="false" outlineLevel="0" max="3852" min="3851" style="1" width="9"/>
    <col collapsed="false" customWidth="true" hidden="false" outlineLevel="0" max="3853" min="3853" style="1" width="5.66"/>
    <col collapsed="false" customWidth="true" hidden="false" outlineLevel="0" max="3854" min="3854" style="1" width="12.56"/>
    <col collapsed="false" customWidth="true" hidden="false" outlineLevel="0" max="3855" min="3855" style="1" width="17.77"/>
    <col collapsed="false" customWidth="false" hidden="false" outlineLevel="0" max="4096" min="3856" style="1" width="9"/>
    <col collapsed="false" customWidth="true" hidden="false" outlineLevel="0" max="4097" min="4097" style="1" width="49.33"/>
    <col collapsed="false" customWidth="true" hidden="false" outlineLevel="0" max="4098" min="4098" style="1" width="10"/>
    <col collapsed="false" customWidth="true" hidden="false" outlineLevel="0" max="4100" min="4099" style="1" width="21.88"/>
    <col collapsed="false" customWidth="true" hidden="false" outlineLevel="0" max="4101" min="4101" style="1" width="20.56"/>
    <col collapsed="false" customWidth="true" hidden="false" outlineLevel="0" max="4102" min="4102" style="1" width="20.66"/>
    <col collapsed="false" customWidth="true" hidden="false" outlineLevel="0" max="4103" min="4103" style="1" width="22.44"/>
    <col collapsed="false" customWidth="true" hidden="false" outlineLevel="0" max="4104" min="4104" style="1" width="19.33"/>
    <col collapsed="false" customWidth="true" hidden="false" outlineLevel="0" max="4105" min="4105" style="1" width="17.77"/>
    <col collapsed="false" customWidth="true" hidden="false" outlineLevel="0" max="4106" min="4106" style="1" width="20.44"/>
    <col collapsed="false" customWidth="false" hidden="false" outlineLevel="0" max="4108" min="4107" style="1" width="9"/>
    <col collapsed="false" customWidth="true" hidden="false" outlineLevel="0" max="4109" min="4109" style="1" width="5.66"/>
    <col collapsed="false" customWidth="true" hidden="false" outlineLevel="0" max="4110" min="4110" style="1" width="12.56"/>
    <col collapsed="false" customWidth="true" hidden="false" outlineLevel="0" max="4111" min="4111" style="1" width="17.77"/>
    <col collapsed="false" customWidth="false" hidden="false" outlineLevel="0" max="4352" min="4112" style="1" width="9"/>
    <col collapsed="false" customWidth="true" hidden="false" outlineLevel="0" max="4353" min="4353" style="1" width="49.33"/>
    <col collapsed="false" customWidth="true" hidden="false" outlineLevel="0" max="4354" min="4354" style="1" width="10"/>
    <col collapsed="false" customWidth="true" hidden="false" outlineLevel="0" max="4356" min="4355" style="1" width="21.88"/>
    <col collapsed="false" customWidth="true" hidden="false" outlineLevel="0" max="4357" min="4357" style="1" width="20.56"/>
    <col collapsed="false" customWidth="true" hidden="false" outlineLevel="0" max="4358" min="4358" style="1" width="20.66"/>
    <col collapsed="false" customWidth="true" hidden="false" outlineLevel="0" max="4359" min="4359" style="1" width="22.44"/>
    <col collapsed="false" customWidth="true" hidden="false" outlineLevel="0" max="4360" min="4360" style="1" width="19.33"/>
    <col collapsed="false" customWidth="true" hidden="false" outlineLevel="0" max="4361" min="4361" style="1" width="17.77"/>
    <col collapsed="false" customWidth="true" hidden="false" outlineLevel="0" max="4362" min="4362" style="1" width="20.44"/>
    <col collapsed="false" customWidth="false" hidden="false" outlineLevel="0" max="4364" min="4363" style="1" width="9"/>
    <col collapsed="false" customWidth="true" hidden="false" outlineLevel="0" max="4365" min="4365" style="1" width="5.66"/>
    <col collapsed="false" customWidth="true" hidden="false" outlineLevel="0" max="4366" min="4366" style="1" width="12.56"/>
    <col collapsed="false" customWidth="true" hidden="false" outlineLevel="0" max="4367" min="4367" style="1" width="17.77"/>
    <col collapsed="false" customWidth="false" hidden="false" outlineLevel="0" max="4608" min="4368" style="1" width="9"/>
    <col collapsed="false" customWidth="true" hidden="false" outlineLevel="0" max="4609" min="4609" style="1" width="49.33"/>
    <col collapsed="false" customWidth="true" hidden="false" outlineLevel="0" max="4610" min="4610" style="1" width="10"/>
    <col collapsed="false" customWidth="true" hidden="false" outlineLevel="0" max="4612" min="4611" style="1" width="21.88"/>
    <col collapsed="false" customWidth="true" hidden="false" outlineLevel="0" max="4613" min="4613" style="1" width="20.56"/>
    <col collapsed="false" customWidth="true" hidden="false" outlineLevel="0" max="4614" min="4614" style="1" width="20.66"/>
    <col collapsed="false" customWidth="true" hidden="false" outlineLevel="0" max="4615" min="4615" style="1" width="22.44"/>
    <col collapsed="false" customWidth="true" hidden="false" outlineLevel="0" max="4616" min="4616" style="1" width="19.33"/>
    <col collapsed="false" customWidth="true" hidden="false" outlineLevel="0" max="4617" min="4617" style="1" width="17.77"/>
    <col collapsed="false" customWidth="true" hidden="false" outlineLevel="0" max="4618" min="4618" style="1" width="20.44"/>
    <col collapsed="false" customWidth="false" hidden="false" outlineLevel="0" max="4620" min="4619" style="1" width="9"/>
    <col collapsed="false" customWidth="true" hidden="false" outlineLevel="0" max="4621" min="4621" style="1" width="5.66"/>
    <col collapsed="false" customWidth="true" hidden="false" outlineLevel="0" max="4622" min="4622" style="1" width="12.56"/>
    <col collapsed="false" customWidth="true" hidden="false" outlineLevel="0" max="4623" min="4623" style="1" width="17.77"/>
    <col collapsed="false" customWidth="false" hidden="false" outlineLevel="0" max="4864" min="4624" style="1" width="9"/>
    <col collapsed="false" customWidth="true" hidden="false" outlineLevel="0" max="4865" min="4865" style="1" width="49.33"/>
    <col collapsed="false" customWidth="true" hidden="false" outlineLevel="0" max="4866" min="4866" style="1" width="10"/>
    <col collapsed="false" customWidth="true" hidden="false" outlineLevel="0" max="4868" min="4867" style="1" width="21.88"/>
    <col collapsed="false" customWidth="true" hidden="false" outlineLevel="0" max="4869" min="4869" style="1" width="20.56"/>
    <col collapsed="false" customWidth="true" hidden="false" outlineLevel="0" max="4870" min="4870" style="1" width="20.66"/>
    <col collapsed="false" customWidth="true" hidden="false" outlineLevel="0" max="4871" min="4871" style="1" width="22.44"/>
    <col collapsed="false" customWidth="true" hidden="false" outlineLevel="0" max="4872" min="4872" style="1" width="19.33"/>
    <col collapsed="false" customWidth="true" hidden="false" outlineLevel="0" max="4873" min="4873" style="1" width="17.77"/>
    <col collapsed="false" customWidth="true" hidden="false" outlineLevel="0" max="4874" min="4874" style="1" width="20.44"/>
    <col collapsed="false" customWidth="false" hidden="false" outlineLevel="0" max="4876" min="4875" style="1" width="9"/>
    <col collapsed="false" customWidth="true" hidden="false" outlineLevel="0" max="4877" min="4877" style="1" width="5.66"/>
    <col collapsed="false" customWidth="true" hidden="false" outlineLevel="0" max="4878" min="4878" style="1" width="12.56"/>
    <col collapsed="false" customWidth="true" hidden="false" outlineLevel="0" max="4879" min="4879" style="1" width="17.77"/>
    <col collapsed="false" customWidth="false" hidden="false" outlineLevel="0" max="5120" min="4880" style="1" width="9"/>
    <col collapsed="false" customWidth="true" hidden="false" outlineLevel="0" max="5121" min="5121" style="1" width="49.33"/>
    <col collapsed="false" customWidth="true" hidden="false" outlineLevel="0" max="5122" min="5122" style="1" width="10"/>
    <col collapsed="false" customWidth="true" hidden="false" outlineLevel="0" max="5124" min="5123" style="1" width="21.88"/>
    <col collapsed="false" customWidth="true" hidden="false" outlineLevel="0" max="5125" min="5125" style="1" width="20.56"/>
    <col collapsed="false" customWidth="true" hidden="false" outlineLevel="0" max="5126" min="5126" style="1" width="20.66"/>
    <col collapsed="false" customWidth="true" hidden="false" outlineLevel="0" max="5127" min="5127" style="1" width="22.44"/>
    <col collapsed="false" customWidth="true" hidden="false" outlineLevel="0" max="5128" min="5128" style="1" width="19.33"/>
    <col collapsed="false" customWidth="true" hidden="false" outlineLevel="0" max="5129" min="5129" style="1" width="17.77"/>
    <col collapsed="false" customWidth="true" hidden="false" outlineLevel="0" max="5130" min="5130" style="1" width="20.44"/>
    <col collapsed="false" customWidth="false" hidden="false" outlineLevel="0" max="5132" min="5131" style="1" width="9"/>
    <col collapsed="false" customWidth="true" hidden="false" outlineLevel="0" max="5133" min="5133" style="1" width="5.66"/>
    <col collapsed="false" customWidth="true" hidden="false" outlineLevel="0" max="5134" min="5134" style="1" width="12.56"/>
    <col collapsed="false" customWidth="true" hidden="false" outlineLevel="0" max="5135" min="5135" style="1" width="17.77"/>
    <col collapsed="false" customWidth="false" hidden="false" outlineLevel="0" max="5376" min="5136" style="1" width="9"/>
    <col collapsed="false" customWidth="true" hidden="false" outlineLevel="0" max="5377" min="5377" style="1" width="49.33"/>
    <col collapsed="false" customWidth="true" hidden="false" outlineLevel="0" max="5378" min="5378" style="1" width="10"/>
    <col collapsed="false" customWidth="true" hidden="false" outlineLevel="0" max="5380" min="5379" style="1" width="21.88"/>
    <col collapsed="false" customWidth="true" hidden="false" outlineLevel="0" max="5381" min="5381" style="1" width="20.56"/>
    <col collapsed="false" customWidth="true" hidden="false" outlineLevel="0" max="5382" min="5382" style="1" width="20.66"/>
    <col collapsed="false" customWidth="true" hidden="false" outlineLevel="0" max="5383" min="5383" style="1" width="22.44"/>
    <col collapsed="false" customWidth="true" hidden="false" outlineLevel="0" max="5384" min="5384" style="1" width="19.33"/>
    <col collapsed="false" customWidth="true" hidden="false" outlineLevel="0" max="5385" min="5385" style="1" width="17.77"/>
    <col collapsed="false" customWidth="true" hidden="false" outlineLevel="0" max="5386" min="5386" style="1" width="20.44"/>
    <col collapsed="false" customWidth="false" hidden="false" outlineLevel="0" max="5388" min="5387" style="1" width="9"/>
    <col collapsed="false" customWidth="true" hidden="false" outlineLevel="0" max="5389" min="5389" style="1" width="5.66"/>
    <col collapsed="false" customWidth="true" hidden="false" outlineLevel="0" max="5390" min="5390" style="1" width="12.56"/>
    <col collapsed="false" customWidth="true" hidden="false" outlineLevel="0" max="5391" min="5391" style="1" width="17.77"/>
    <col collapsed="false" customWidth="false" hidden="false" outlineLevel="0" max="5632" min="5392" style="1" width="9"/>
    <col collapsed="false" customWidth="true" hidden="false" outlineLevel="0" max="5633" min="5633" style="1" width="49.33"/>
    <col collapsed="false" customWidth="true" hidden="false" outlineLevel="0" max="5634" min="5634" style="1" width="10"/>
    <col collapsed="false" customWidth="true" hidden="false" outlineLevel="0" max="5636" min="5635" style="1" width="21.88"/>
    <col collapsed="false" customWidth="true" hidden="false" outlineLevel="0" max="5637" min="5637" style="1" width="20.56"/>
    <col collapsed="false" customWidth="true" hidden="false" outlineLevel="0" max="5638" min="5638" style="1" width="20.66"/>
    <col collapsed="false" customWidth="true" hidden="false" outlineLevel="0" max="5639" min="5639" style="1" width="22.44"/>
    <col collapsed="false" customWidth="true" hidden="false" outlineLevel="0" max="5640" min="5640" style="1" width="19.33"/>
    <col collapsed="false" customWidth="true" hidden="false" outlineLevel="0" max="5641" min="5641" style="1" width="17.77"/>
    <col collapsed="false" customWidth="true" hidden="false" outlineLevel="0" max="5642" min="5642" style="1" width="20.44"/>
    <col collapsed="false" customWidth="false" hidden="false" outlineLevel="0" max="5644" min="5643" style="1" width="9"/>
    <col collapsed="false" customWidth="true" hidden="false" outlineLevel="0" max="5645" min="5645" style="1" width="5.66"/>
    <col collapsed="false" customWidth="true" hidden="false" outlineLevel="0" max="5646" min="5646" style="1" width="12.56"/>
    <col collapsed="false" customWidth="true" hidden="false" outlineLevel="0" max="5647" min="5647" style="1" width="17.77"/>
    <col collapsed="false" customWidth="false" hidden="false" outlineLevel="0" max="5888" min="5648" style="1" width="9"/>
    <col collapsed="false" customWidth="true" hidden="false" outlineLevel="0" max="5889" min="5889" style="1" width="49.33"/>
    <col collapsed="false" customWidth="true" hidden="false" outlineLevel="0" max="5890" min="5890" style="1" width="10"/>
    <col collapsed="false" customWidth="true" hidden="false" outlineLevel="0" max="5892" min="5891" style="1" width="21.88"/>
    <col collapsed="false" customWidth="true" hidden="false" outlineLevel="0" max="5893" min="5893" style="1" width="20.56"/>
    <col collapsed="false" customWidth="true" hidden="false" outlineLevel="0" max="5894" min="5894" style="1" width="20.66"/>
    <col collapsed="false" customWidth="true" hidden="false" outlineLevel="0" max="5895" min="5895" style="1" width="22.44"/>
    <col collapsed="false" customWidth="true" hidden="false" outlineLevel="0" max="5896" min="5896" style="1" width="19.33"/>
    <col collapsed="false" customWidth="true" hidden="false" outlineLevel="0" max="5897" min="5897" style="1" width="17.77"/>
    <col collapsed="false" customWidth="true" hidden="false" outlineLevel="0" max="5898" min="5898" style="1" width="20.44"/>
    <col collapsed="false" customWidth="false" hidden="false" outlineLevel="0" max="5900" min="5899" style="1" width="9"/>
    <col collapsed="false" customWidth="true" hidden="false" outlineLevel="0" max="5901" min="5901" style="1" width="5.66"/>
    <col collapsed="false" customWidth="true" hidden="false" outlineLevel="0" max="5902" min="5902" style="1" width="12.56"/>
    <col collapsed="false" customWidth="true" hidden="false" outlineLevel="0" max="5903" min="5903" style="1" width="17.77"/>
    <col collapsed="false" customWidth="false" hidden="false" outlineLevel="0" max="6144" min="5904" style="1" width="9"/>
    <col collapsed="false" customWidth="true" hidden="false" outlineLevel="0" max="6145" min="6145" style="1" width="49.33"/>
    <col collapsed="false" customWidth="true" hidden="false" outlineLevel="0" max="6146" min="6146" style="1" width="10"/>
    <col collapsed="false" customWidth="true" hidden="false" outlineLevel="0" max="6148" min="6147" style="1" width="21.88"/>
    <col collapsed="false" customWidth="true" hidden="false" outlineLevel="0" max="6149" min="6149" style="1" width="20.56"/>
    <col collapsed="false" customWidth="true" hidden="false" outlineLevel="0" max="6150" min="6150" style="1" width="20.66"/>
    <col collapsed="false" customWidth="true" hidden="false" outlineLevel="0" max="6151" min="6151" style="1" width="22.44"/>
    <col collapsed="false" customWidth="true" hidden="false" outlineLevel="0" max="6152" min="6152" style="1" width="19.33"/>
    <col collapsed="false" customWidth="true" hidden="false" outlineLevel="0" max="6153" min="6153" style="1" width="17.77"/>
    <col collapsed="false" customWidth="true" hidden="false" outlineLevel="0" max="6154" min="6154" style="1" width="20.44"/>
    <col collapsed="false" customWidth="false" hidden="false" outlineLevel="0" max="6156" min="6155" style="1" width="9"/>
    <col collapsed="false" customWidth="true" hidden="false" outlineLevel="0" max="6157" min="6157" style="1" width="5.66"/>
    <col collapsed="false" customWidth="true" hidden="false" outlineLevel="0" max="6158" min="6158" style="1" width="12.56"/>
    <col collapsed="false" customWidth="true" hidden="false" outlineLevel="0" max="6159" min="6159" style="1" width="17.77"/>
    <col collapsed="false" customWidth="false" hidden="false" outlineLevel="0" max="6400" min="6160" style="1" width="9"/>
    <col collapsed="false" customWidth="true" hidden="false" outlineLevel="0" max="6401" min="6401" style="1" width="49.33"/>
    <col collapsed="false" customWidth="true" hidden="false" outlineLevel="0" max="6402" min="6402" style="1" width="10"/>
    <col collapsed="false" customWidth="true" hidden="false" outlineLevel="0" max="6404" min="6403" style="1" width="21.88"/>
    <col collapsed="false" customWidth="true" hidden="false" outlineLevel="0" max="6405" min="6405" style="1" width="20.56"/>
    <col collapsed="false" customWidth="true" hidden="false" outlineLevel="0" max="6406" min="6406" style="1" width="20.66"/>
    <col collapsed="false" customWidth="true" hidden="false" outlineLevel="0" max="6407" min="6407" style="1" width="22.44"/>
    <col collapsed="false" customWidth="true" hidden="false" outlineLevel="0" max="6408" min="6408" style="1" width="19.33"/>
    <col collapsed="false" customWidth="true" hidden="false" outlineLevel="0" max="6409" min="6409" style="1" width="17.77"/>
    <col collapsed="false" customWidth="true" hidden="false" outlineLevel="0" max="6410" min="6410" style="1" width="20.44"/>
    <col collapsed="false" customWidth="false" hidden="false" outlineLevel="0" max="6412" min="6411" style="1" width="9"/>
    <col collapsed="false" customWidth="true" hidden="false" outlineLevel="0" max="6413" min="6413" style="1" width="5.66"/>
    <col collapsed="false" customWidth="true" hidden="false" outlineLevel="0" max="6414" min="6414" style="1" width="12.56"/>
    <col collapsed="false" customWidth="true" hidden="false" outlineLevel="0" max="6415" min="6415" style="1" width="17.77"/>
    <col collapsed="false" customWidth="false" hidden="false" outlineLevel="0" max="6656" min="6416" style="1" width="9"/>
    <col collapsed="false" customWidth="true" hidden="false" outlineLevel="0" max="6657" min="6657" style="1" width="49.33"/>
    <col collapsed="false" customWidth="true" hidden="false" outlineLevel="0" max="6658" min="6658" style="1" width="10"/>
    <col collapsed="false" customWidth="true" hidden="false" outlineLevel="0" max="6660" min="6659" style="1" width="21.88"/>
    <col collapsed="false" customWidth="true" hidden="false" outlineLevel="0" max="6661" min="6661" style="1" width="20.56"/>
    <col collapsed="false" customWidth="true" hidden="false" outlineLevel="0" max="6662" min="6662" style="1" width="20.66"/>
    <col collapsed="false" customWidth="true" hidden="false" outlineLevel="0" max="6663" min="6663" style="1" width="22.44"/>
    <col collapsed="false" customWidth="true" hidden="false" outlineLevel="0" max="6664" min="6664" style="1" width="19.33"/>
    <col collapsed="false" customWidth="true" hidden="false" outlineLevel="0" max="6665" min="6665" style="1" width="17.77"/>
    <col collapsed="false" customWidth="true" hidden="false" outlineLevel="0" max="6666" min="6666" style="1" width="20.44"/>
    <col collapsed="false" customWidth="false" hidden="false" outlineLevel="0" max="6668" min="6667" style="1" width="9"/>
    <col collapsed="false" customWidth="true" hidden="false" outlineLevel="0" max="6669" min="6669" style="1" width="5.66"/>
    <col collapsed="false" customWidth="true" hidden="false" outlineLevel="0" max="6670" min="6670" style="1" width="12.56"/>
    <col collapsed="false" customWidth="true" hidden="false" outlineLevel="0" max="6671" min="6671" style="1" width="17.77"/>
    <col collapsed="false" customWidth="false" hidden="false" outlineLevel="0" max="6912" min="6672" style="1" width="9"/>
    <col collapsed="false" customWidth="true" hidden="false" outlineLevel="0" max="6913" min="6913" style="1" width="49.33"/>
    <col collapsed="false" customWidth="true" hidden="false" outlineLevel="0" max="6914" min="6914" style="1" width="10"/>
    <col collapsed="false" customWidth="true" hidden="false" outlineLevel="0" max="6916" min="6915" style="1" width="21.88"/>
    <col collapsed="false" customWidth="true" hidden="false" outlineLevel="0" max="6917" min="6917" style="1" width="20.56"/>
    <col collapsed="false" customWidth="true" hidden="false" outlineLevel="0" max="6918" min="6918" style="1" width="20.66"/>
    <col collapsed="false" customWidth="true" hidden="false" outlineLevel="0" max="6919" min="6919" style="1" width="22.44"/>
    <col collapsed="false" customWidth="true" hidden="false" outlineLevel="0" max="6920" min="6920" style="1" width="19.33"/>
    <col collapsed="false" customWidth="true" hidden="false" outlineLevel="0" max="6921" min="6921" style="1" width="17.77"/>
    <col collapsed="false" customWidth="true" hidden="false" outlineLevel="0" max="6922" min="6922" style="1" width="20.44"/>
    <col collapsed="false" customWidth="false" hidden="false" outlineLevel="0" max="6924" min="6923" style="1" width="9"/>
    <col collapsed="false" customWidth="true" hidden="false" outlineLevel="0" max="6925" min="6925" style="1" width="5.66"/>
    <col collapsed="false" customWidth="true" hidden="false" outlineLevel="0" max="6926" min="6926" style="1" width="12.56"/>
    <col collapsed="false" customWidth="true" hidden="false" outlineLevel="0" max="6927" min="6927" style="1" width="17.77"/>
    <col collapsed="false" customWidth="false" hidden="false" outlineLevel="0" max="7168" min="6928" style="1" width="9"/>
    <col collapsed="false" customWidth="true" hidden="false" outlineLevel="0" max="7169" min="7169" style="1" width="49.33"/>
    <col collapsed="false" customWidth="true" hidden="false" outlineLevel="0" max="7170" min="7170" style="1" width="10"/>
    <col collapsed="false" customWidth="true" hidden="false" outlineLevel="0" max="7172" min="7171" style="1" width="21.88"/>
    <col collapsed="false" customWidth="true" hidden="false" outlineLevel="0" max="7173" min="7173" style="1" width="20.56"/>
    <col collapsed="false" customWidth="true" hidden="false" outlineLevel="0" max="7174" min="7174" style="1" width="20.66"/>
    <col collapsed="false" customWidth="true" hidden="false" outlineLevel="0" max="7175" min="7175" style="1" width="22.44"/>
    <col collapsed="false" customWidth="true" hidden="false" outlineLevel="0" max="7176" min="7176" style="1" width="19.33"/>
    <col collapsed="false" customWidth="true" hidden="false" outlineLevel="0" max="7177" min="7177" style="1" width="17.77"/>
    <col collapsed="false" customWidth="true" hidden="false" outlineLevel="0" max="7178" min="7178" style="1" width="20.44"/>
    <col collapsed="false" customWidth="false" hidden="false" outlineLevel="0" max="7180" min="7179" style="1" width="9"/>
    <col collapsed="false" customWidth="true" hidden="false" outlineLevel="0" max="7181" min="7181" style="1" width="5.66"/>
    <col collapsed="false" customWidth="true" hidden="false" outlineLevel="0" max="7182" min="7182" style="1" width="12.56"/>
    <col collapsed="false" customWidth="true" hidden="false" outlineLevel="0" max="7183" min="7183" style="1" width="17.77"/>
    <col collapsed="false" customWidth="false" hidden="false" outlineLevel="0" max="7424" min="7184" style="1" width="9"/>
    <col collapsed="false" customWidth="true" hidden="false" outlineLevel="0" max="7425" min="7425" style="1" width="49.33"/>
    <col collapsed="false" customWidth="true" hidden="false" outlineLevel="0" max="7426" min="7426" style="1" width="10"/>
    <col collapsed="false" customWidth="true" hidden="false" outlineLevel="0" max="7428" min="7427" style="1" width="21.88"/>
    <col collapsed="false" customWidth="true" hidden="false" outlineLevel="0" max="7429" min="7429" style="1" width="20.56"/>
    <col collapsed="false" customWidth="true" hidden="false" outlineLevel="0" max="7430" min="7430" style="1" width="20.66"/>
    <col collapsed="false" customWidth="true" hidden="false" outlineLevel="0" max="7431" min="7431" style="1" width="22.44"/>
    <col collapsed="false" customWidth="true" hidden="false" outlineLevel="0" max="7432" min="7432" style="1" width="19.33"/>
    <col collapsed="false" customWidth="true" hidden="false" outlineLevel="0" max="7433" min="7433" style="1" width="17.77"/>
    <col collapsed="false" customWidth="true" hidden="false" outlineLevel="0" max="7434" min="7434" style="1" width="20.44"/>
    <col collapsed="false" customWidth="false" hidden="false" outlineLevel="0" max="7436" min="7435" style="1" width="9"/>
    <col collapsed="false" customWidth="true" hidden="false" outlineLevel="0" max="7437" min="7437" style="1" width="5.66"/>
    <col collapsed="false" customWidth="true" hidden="false" outlineLevel="0" max="7438" min="7438" style="1" width="12.56"/>
    <col collapsed="false" customWidth="true" hidden="false" outlineLevel="0" max="7439" min="7439" style="1" width="17.77"/>
    <col collapsed="false" customWidth="false" hidden="false" outlineLevel="0" max="7680" min="7440" style="1" width="9"/>
    <col collapsed="false" customWidth="true" hidden="false" outlineLevel="0" max="7681" min="7681" style="1" width="49.33"/>
    <col collapsed="false" customWidth="true" hidden="false" outlineLevel="0" max="7682" min="7682" style="1" width="10"/>
    <col collapsed="false" customWidth="true" hidden="false" outlineLevel="0" max="7684" min="7683" style="1" width="21.88"/>
    <col collapsed="false" customWidth="true" hidden="false" outlineLevel="0" max="7685" min="7685" style="1" width="20.56"/>
    <col collapsed="false" customWidth="true" hidden="false" outlineLevel="0" max="7686" min="7686" style="1" width="20.66"/>
    <col collapsed="false" customWidth="true" hidden="false" outlineLevel="0" max="7687" min="7687" style="1" width="22.44"/>
    <col collapsed="false" customWidth="true" hidden="false" outlineLevel="0" max="7688" min="7688" style="1" width="19.33"/>
    <col collapsed="false" customWidth="true" hidden="false" outlineLevel="0" max="7689" min="7689" style="1" width="17.77"/>
    <col collapsed="false" customWidth="true" hidden="false" outlineLevel="0" max="7690" min="7690" style="1" width="20.44"/>
    <col collapsed="false" customWidth="false" hidden="false" outlineLevel="0" max="7692" min="7691" style="1" width="9"/>
    <col collapsed="false" customWidth="true" hidden="false" outlineLevel="0" max="7693" min="7693" style="1" width="5.66"/>
    <col collapsed="false" customWidth="true" hidden="false" outlineLevel="0" max="7694" min="7694" style="1" width="12.56"/>
    <col collapsed="false" customWidth="true" hidden="false" outlineLevel="0" max="7695" min="7695" style="1" width="17.77"/>
    <col collapsed="false" customWidth="false" hidden="false" outlineLevel="0" max="7936" min="7696" style="1" width="9"/>
    <col collapsed="false" customWidth="true" hidden="false" outlineLevel="0" max="7937" min="7937" style="1" width="49.33"/>
    <col collapsed="false" customWidth="true" hidden="false" outlineLevel="0" max="7938" min="7938" style="1" width="10"/>
    <col collapsed="false" customWidth="true" hidden="false" outlineLevel="0" max="7940" min="7939" style="1" width="21.88"/>
    <col collapsed="false" customWidth="true" hidden="false" outlineLevel="0" max="7941" min="7941" style="1" width="20.56"/>
    <col collapsed="false" customWidth="true" hidden="false" outlineLevel="0" max="7942" min="7942" style="1" width="20.66"/>
    <col collapsed="false" customWidth="true" hidden="false" outlineLevel="0" max="7943" min="7943" style="1" width="22.44"/>
    <col collapsed="false" customWidth="true" hidden="false" outlineLevel="0" max="7944" min="7944" style="1" width="19.33"/>
    <col collapsed="false" customWidth="true" hidden="false" outlineLevel="0" max="7945" min="7945" style="1" width="17.77"/>
    <col collapsed="false" customWidth="true" hidden="false" outlineLevel="0" max="7946" min="7946" style="1" width="20.44"/>
    <col collapsed="false" customWidth="false" hidden="false" outlineLevel="0" max="7948" min="7947" style="1" width="9"/>
    <col collapsed="false" customWidth="true" hidden="false" outlineLevel="0" max="7949" min="7949" style="1" width="5.66"/>
    <col collapsed="false" customWidth="true" hidden="false" outlineLevel="0" max="7950" min="7950" style="1" width="12.56"/>
    <col collapsed="false" customWidth="true" hidden="false" outlineLevel="0" max="7951" min="7951" style="1" width="17.77"/>
    <col collapsed="false" customWidth="false" hidden="false" outlineLevel="0" max="8192" min="7952" style="1" width="9"/>
    <col collapsed="false" customWidth="true" hidden="false" outlineLevel="0" max="8193" min="8193" style="1" width="49.33"/>
    <col collapsed="false" customWidth="true" hidden="false" outlineLevel="0" max="8194" min="8194" style="1" width="10"/>
    <col collapsed="false" customWidth="true" hidden="false" outlineLevel="0" max="8196" min="8195" style="1" width="21.88"/>
    <col collapsed="false" customWidth="true" hidden="false" outlineLevel="0" max="8197" min="8197" style="1" width="20.56"/>
    <col collapsed="false" customWidth="true" hidden="false" outlineLevel="0" max="8198" min="8198" style="1" width="20.66"/>
    <col collapsed="false" customWidth="true" hidden="false" outlineLevel="0" max="8199" min="8199" style="1" width="22.44"/>
    <col collapsed="false" customWidth="true" hidden="false" outlineLevel="0" max="8200" min="8200" style="1" width="19.33"/>
    <col collapsed="false" customWidth="true" hidden="false" outlineLevel="0" max="8201" min="8201" style="1" width="17.77"/>
    <col collapsed="false" customWidth="true" hidden="false" outlineLevel="0" max="8202" min="8202" style="1" width="20.44"/>
    <col collapsed="false" customWidth="false" hidden="false" outlineLevel="0" max="8204" min="8203" style="1" width="9"/>
    <col collapsed="false" customWidth="true" hidden="false" outlineLevel="0" max="8205" min="8205" style="1" width="5.66"/>
    <col collapsed="false" customWidth="true" hidden="false" outlineLevel="0" max="8206" min="8206" style="1" width="12.56"/>
    <col collapsed="false" customWidth="true" hidden="false" outlineLevel="0" max="8207" min="8207" style="1" width="17.77"/>
    <col collapsed="false" customWidth="false" hidden="false" outlineLevel="0" max="8448" min="8208" style="1" width="9"/>
    <col collapsed="false" customWidth="true" hidden="false" outlineLevel="0" max="8449" min="8449" style="1" width="49.33"/>
    <col collapsed="false" customWidth="true" hidden="false" outlineLevel="0" max="8450" min="8450" style="1" width="10"/>
    <col collapsed="false" customWidth="true" hidden="false" outlineLevel="0" max="8452" min="8451" style="1" width="21.88"/>
    <col collapsed="false" customWidth="true" hidden="false" outlineLevel="0" max="8453" min="8453" style="1" width="20.56"/>
    <col collapsed="false" customWidth="true" hidden="false" outlineLevel="0" max="8454" min="8454" style="1" width="20.66"/>
    <col collapsed="false" customWidth="true" hidden="false" outlineLevel="0" max="8455" min="8455" style="1" width="22.44"/>
    <col collapsed="false" customWidth="true" hidden="false" outlineLevel="0" max="8456" min="8456" style="1" width="19.33"/>
    <col collapsed="false" customWidth="true" hidden="false" outlineLevel="0" max="8457" min="8457" style="1" width="17.77"/>
    <col collapsed="false" customWidth="true" hidden="false" outlineLevel="0" max="8458" min="8458" style="1" width="20.44"/>
    <col collapsed="false" customWidth="false" hidden="false" outlineLevel="0" max="8460" min="8459" style="1" width="9"/>
    <col collapsed="false" customWidth="true" hidden="false" outlineLevel="0" max="8461" min="8461" style="1" width="5.66"/>
    <col collapsed="false" customWidth="true" hidden="false" outlineLevel="0" max="8462" min="8462" style="1" width="12.56"/>
    <col collapsed="false" customWidth="true" hidden="false" outlineLevel="0" max="8463" min="8463" style="1" width="17.77"/>
    <col collapsed="false" customWidth="false" hidden="false" outlineLevel="0" max="8704" min="8464" style="1" width="9"/>
    <col collapsed="false" customWidth="true" hidden="false" outlineLevel="0" max="8705" min="8705" style="1" width="49.33"/>
    <col collapsed="false" customWidth="true" hidden="false" outlineLevel="0" max="8706" min="8706" style="1" width="10"/>
    <col collapsed="false" customWidth="true" hidden="false" outlineLevel="0" max="8708" min="8707" style="1" width="21.88"/>
    <col collapsed="false" customWidth="true" hidden="false" outlineLevel="0" max="8709" min="8709" style="1" width="20.56"/>
    <col collapsed="false" customWidth="true" hidden="false" outlineLevel="0" max="8710" min="8710" style="1" width="20.66"/>
    <col collapsed="false" customWidth="true" hidden="false" outlineLevel="0" max="8711" min="8711" style="1" width="22.44"/>
    <col collapsed="false" customWidth="true" hidden="false" outlineLevel="0" max="8712" min="8712" style="1" width="19.33"/>
    <col collapsed="false" customWidth="true" hidden="false" outlineLevel="0" max="8713" min="8713" style="1" width="17.77"/>
    <col collapsed="false" customWidth="true" hidden="false" outlineLevel="0" max="8714" min="8714" style="1" width="20.44"/>
    <col collapsed="false" customWidth="false" hidden="false" outlineLevel="0" max="8716" min="8715" style="1" width="9"/>
    <col collapsed="false" customWidth="true" hidden="false" outlineLevel="0" max="8717" min="8717" style="1" width="5.66"/>
    <col collapsed="false" customWidth="true" hidden="false" outlineLevel="0" max="8718" min="8718" style="1" width="12.56"/>
    <col collapsed="false" customWidth="true" hidden="false" outlineLevel="0" max="8719" min="8719" style="1" width="17.77"/>
    <col collapsed="false" customWidth="false" hidden="false" outlineLevel="0" max="8960" min="8720" style="1" width="9"/>
    <col collapsed="false" customWidth="true" hidden="false" outlineLevel="0" max="8961" min="8961" style="1" width="49.33"/>
    <col collapsed="false" customWidth="true" hidden="false" outlineLevel="0" max="8962" min="8962" style="1" width="10"/>
    <col collapsed="false" customWidth="true" hidden="false" outlineLevel="0" max="8964" min="8963" style="1" width="21.88"/>
    <col collapsed="false" customWidth="true" hidden="false" outlineLevel="0" max="8965" min="8965" style="1" width="20.56"/>
    <col collapsed="false" customWidth="true" hidden="false" outlineLevel="0" max="8966" min="8966" style="1" width="20.66"/>
    <col collapsed="false" customWidth="true" hidden="false" outlineLevel="0" max="8967" min="8967" style="1" width="22.44"/>
    <col collapsed="false" customWidth="true" hidden="false" outlineLevel="0" max="8968" min="8968" style="1" width="19.33"/>
    <col collapsed="false" customWidth="true" hidden="false" outlineLevel="0" max="8969" min="8969" style="1" width="17.77"/>
    <col collapsed="false" customWidth="true" hidden="false" outlineLevel="0" max="8970" min="8970" style="1" width="20.44"/>
    <col collapsed="false" customWidth="false" hidden="false" outlineLevel="0" max="8972" min="8971" style="1" width="9"/>
    <col collapsed="false" customWidth="true" hidden="false" outlineLevel="0" max="8973" min="8973" style="1" width="5.66"/>
    <col collapsed="false" customWidth="true" hidden="false" outlineLevel="0" max="8974" min="8974" style="1" width="12.56"/>
    <col collapsed="false" customWidth="true" hidden="false" outlineLevel="0" max="8975" min="8975" style="1" width="17.77"/>
    <col collapsed="false" customWidth="false" hidden="false" outlineLevel="0" max="9216" min="8976" style="1" width="9"/>
    <col collapsed="false" customWidth="true" hidden="false" outlineLevel="0" max="9217" min="9217" style="1" width="49.33"/>
    <col collapsed="false" customWidth="true" hidden="false" outlineLevel="0" max="9218" min="9218" style="1" width="10"/>
    <col collapsed="false" customWidth="true" hidden="false" outlineLevel="0" max="9220" min="9219" style="1" width="21.88"/>
    <col collapsed="false" customWidth="true" hidden="false" outlineLevel="0" max="9221" min="9221" style="1" width="20.56"/>
    <col collapsed="false" customWidth="true" hidden="false" outlineLevel="0" max="9222" min="9222" style="1" width="20.66"/>
    <col collapsed="false" customWidth="true" hidden="false" outlineLevel="0" max="9223" min="9223" style="1" width="22.44"/>
    <col collapsed="false" customWidth="true" hidden="false" outlineLevel="0" max="9224" min="9224" style="1" width="19.33"/>
    <col collapsed="false" customWidth="true" hidden="false" outlineLevel="0" max="9225" min="9225" style="1" width="17.77"/>
    <col collapsed="false" customWidth="true" hidden="false" outlineLevel="0" max="9226" min="9226" style="1" width="20.44"/>
    <col collapsed="false" customWidth="false" hidden="false" outlineLevel="0" max="9228" min="9227" style="1" width="9"/>
    <col collapsed="false" customWidth="true" hidden="false" outlineLevel="0" max="9229" min="9229" style="1" width="5.66"/>
    <col collapsed="false" customWidth="true" hidden="false" outlineLevel="0" max="9230" min="9230" style="1" width="12.56"/>
    <col collapsed="false" customWidth="true" hidden="false" outlineLevel="0" max="9231" min="9231" style="1" width="17.77"/>
    <col collapsed="false" customWidth="false" hidden="false" outlineLevel="0" max="9472" min="9232" style="1" width="9"/>
    <col collapsed="false" customWidth="true" hidden="false" outlineLevel="0" max="9473" min="9473" style="1" width="49.33"/>
    <col collapsed="false" customWidth="true" hidden="false" outlineLevel="0" max="9474" min="9474" style="1" width="10"/>
    <col collapsed="false" customWidth="true" hidden="false" outlineLevel="0" max="9476" min="9475" style="1" width="21.88"/>
    <col collapsed="false" customWidth="true" hidden="false" outlineLevel="0" max="9477" min="9477" style="1" width="20.56"/>
    <col collapsed="false" customWidth="true" hidden="false" outlineLevel="0" max="9478" min="9478" style="1" width="20.66"/>
    <col collapsed="false" customWidth="true" hidden="false" outlineLevel="0" max="9479" min="9479" style="1" width="22.44"/>
    <col collapsed="false" customWidth="true" hidden="false" outlineLevel="0" max="9480" min="9480" style="1" width="19.33"/>
    <col collapsed="false" customWidth="true" hidden="false" outlineLevel="0" max="9481" min="9481" style="1" width="17.77"/>
    <col collapsed="false" customWidth="true" hidden="false" outlineLevel="0" max="9482" min="9482" style="1" width="20.44"/>
    <col collapsed="false" customWidth="false" hidden="false" outlineLevel="0" max="9484" min="9483" style="1" width="9"/>
    <col collapsed="false" customWidth="true" hidden="false" outlineLevel="0" max="9485" min="9485" style="1" width="5.66"/>
    <col collapsed="false" customWidth="true" hidden="false" outlineLevel="0" max="9486" min="9486" style="1" width="12.56"/>
    <col collapsed="false" customWidth="true" hidden="false" outlineLevel="0" max="9487" min="9487" style="1" width="17.77"/>
    <col collapsed="false" customWidth="false" hidden="false" outlineLevel="0" max="9728" min="9488" style="1" width="9"/>
    <col collapsed="false" customWidth="true" hidden="false" outlineLevel="0" max="9729" min="9729" style="1" width="49.33"/>
    <col collapsed="false" customWidth="true" hidden="false" outlineLevel="0" max="9730" min="9730" style="1" width="10"/>
    <col collapsed="false" customWidth="true" hidden="false" outlineLevel="0" max="9732" min="9731" style="1" width="21.88"/>
    <col collapsed="false" customWidth="true" hidden="false" outlineLevel="0" max="9733" min="9733" style="1" width="20.56"/>
    <col collapsed="false" customWidth="true" hidden="false" outlineLevel="0" max="9734" min="9734" style="1" width="20.66"/>
    <col collapsed="false" customWidth="true" hidden="false" outlineLevel="0" max="9735" min="9735" style="1" width="22.44"/>
    <col collapsed="false" customWidth="true" hidden="false" outlineLevel="0" max="9736" min="9736" style="1" width="19.33"/>
    <col collapsed="false" customWidth="true" hidden="false" outlineLevel="0" max="9737" min="9737" style="1" width="17.77"/>
    <col collapsed="false" customWidth="true" hidden="false" outlineLevel="0" max="9738" min="9738" style="1" width="20.44"/>
    <col collapsed="false" customWidth="false" hidden="false" outlineLevel="0" max="9740" min="9739" style="1" width="9"/>
    <col collapsed="false" customWidth="true" hidden="false" outlineLevel="0" max="9741" min="9741" style="1" width="5.66"/>
    <col collapsed="false" customWidth="true" hidden="false" outlineLevel="0" max="9742" min="9742" style="1" width="12.56"/>
    <col collapsed="false" customWidth="true" hidden="false" outlineLevel="0" max="9743" min="9743" style="1" width="17.77"/>
    <col collapsed="false" customWidth="false" hidden="false" outlineLevel="0" max="9984" min="9744" style="1" width="9"/>
    <col collapsed="false" customWidth="true" hidden="false" outlineLevel="0" max="9985" min="9985" style="1" width="49.33"/>
    <col collapsed="false" customWidth="true" hidden="false" outlineLevel="0" max="9986" min="9986" style="1" width="10"/>
    <col collapsed="false" customWidth="true" hidden="false" outlineLevel="0" max="9988" min="9987" style="1" width="21.88"/>
    <col collapsed="false" customWidth="true" hidden="false" outlineLevel="0" max="9989" min="9989" style="1" width="20.56"/>
    <col collapsed="false" customWidth="true" hidden="false" outlineLevel="0" max="9990" min="9990" style="1" width="20.66"/>
    <col collapsed="false" customWidth="true" hidden="false" outlineLevel="0" max="9991" min="9991" style="1" width="22.44"/>
    <col collapsed="false" customWidth="true" hidden="false" outlineLevel="0" max="9992" min="9992" style="1" width="19.33"/>
    <col collapsed="false" customWidth="true" hidden="false" outlineLevel="0" max="9993" min="9993" style="1" width="17.77"/>
    <col collapsed="false" customWidth="true" hidden="false" outlineLevel="0" max="9994" min="9994" style="1" width="20.44"/>
    <col collapsed="false" customWidth="false" hidden="false" outlineLevel="0" max="9996" min="9995" style="1" width="9"/>
    <col collapsed="false" customWidth="true" hidden="false" outlineLevel="0" max="9997" min="9997" style="1" width="5.66"/>
    <col collapsed="false" customWidth="true" hidden="false" outlineLevel="0" max="9998" min="9998" style="1" width="12.56"/>
    <col collapsed="false" customWidth="true" hidden="false" outlineLevel="0" max="9999" min="9999" style="1" width="17.77"/>
    <col collapsed="false" customWidth="false" hidden="false" outlineLevel="0" max="10240" min="10000" style="1" width="9"/>
    <col collapsed="false" customWidth="true" hidden="false" outlineLevel="0" max="10241" min="10241" style="1" width="49.33"/>
    <col collapsed="false" customWidth="true" hidden="false" outlineLevel="0" max="10242" min="10242" style="1" width="10"/>
    <col collapsed="false" customWidth="true" hidden="false" outlineLevel="0" max="10244" min="10243" style="1" width="21.88"/>
    <col collapsed="false" customWidth="true" hidden="false" outlineLevel="0" max="10245" min="10245" style="1" width="20.56"/>
    <col collapsed="false" customWidth="true" hidden="false" outlineLevel="0" max="10246" min="10246" style="1" width="20.66"/>
    <col collapsed="false" customWidth="true" hidden="false" outlineLevel="0" max="10247" min="10247" style="1" width="22.44"/>
    <col collapsed="false" customWidth="true" hidden="false" outlineLevel="0" max="10248" min="10248" style="1" width="19.33"/>
    <col collapsed="false" customWidth="true" hidden="false" outlineLevel="0" max="10249" min="10249" style="1" width="17.77"/>
    <col collapsed="false" customWidth="true" hidden="false" outlineLevel="0" max="10250" min="10250" style="1" width="20.44"/>
    <col collapsed="false" customWidth="false" hidden="false" outlineLevel="0" max="10252" min="10251" style="1" width="9"/>
    <col collapsed="false" customWidth="true" hidden="false" outlineLevel="0" max="10253" min="10253" style="1" width="5.66"/>
    <col collapsed="false" customWidth="true" hidden="false" outlineLevel="0" max="10254" min="10254" style="1" width="12.56"/>
    <col collapsed="false" customWidth="true" hidden="false" outlineLevel="0" max="10255" min="10255" style="1" width="17.77"/>
    <col collapsed="false" customWidth="false" hidden="false" outlineLevel="0" max="10496" min="10256" style="1" width="9"/>
    <col collapsed="false" customWidth="true" hidden="false" outlineLevel="0" max="10497" min="10497" style="1" width="49.33"/>
    <col collapsed="false" customWidth="true" hidden="false" outlineLevel="0" max="10498" min="10498" style="1" width="10"/>
    <col collapsed="false" customWidth="true" hidden="false" outlineLevel="0" max="10500" min="10499" style="1" width="21.88"/>
    <col collapsed="false" customWidth="true" hidden="false" outlineLevel="0" max="10501" min="10501" style="1" width="20.56"/>
    <col collapsed="false" customWidth="true" hidden="false" outlineLevel="0" max="10502" min="10502" style="1" width="20.66"/>
    <col collapsed="false" customWidth="true" hidden="false" outlineLevel="0" max="10503" min="10503" style="1" width="22.44"/>
    <col collapsed="false" customWidth="true" hidden="false" outlineLevel="0" max="10504" min="10504" style="1" width="19.33"/>
    <col collapsed="false" customWidth="true" hidden="false" outlineLevel="0" max="10505" min="10505" style="1" width="17.77"/>
    <col collapsed="false" customWidth="true" hidden="false" outlineLevel="0" max="10506" min="10506" style="1" width="20.44"/>
    <col collapsed="false" customWidth="false" hidden="false" outlineLevel="0" max="10508" min="10507" style="1" width="9"/>
    <col collapsed="false" customWidth="true" hidden="false" outlineLevel="0" max="10509" min="10509" style="1" width="5.66"/>
    <col collapsed="false" customWidth="true" hidden="false" outlineLevel="0" max="10510" min="10510" style="1" width="12.56"/>
    <col collapsed="false" customWidth="true" hidden="false" outlineLevel="0" max="10511" min="10511" style="1" width="17.77"/>
    <col collapsed="false" customWidth="false" hidden="false" outlineLevel="0" max="10752" min="10512" style="1" width="9"/>
    <col collapsed="false" customWidth="true" hidden="false" outlineLevel="0" max="10753" min="10753" style="1" width="49.33"/>
    <col collapsed="false" customWidth="true" hidden="false" outlineLevel="0" max="10754" min="10754" style="1" width="10"/>
    <col collapsed="false" customWidth="true" hidden="false" outlineLevel="0" max="10756" min="10755" style="1" width="21.88"/>
    <col collapsed="false" customWidth="true" hidden="false" outlineLevel="0" max="10757" min="10757" style="1" width="20.56"/>
    <col collapsed="false" customWidth="true" hidden="false" outlineLevel="0" max="10758" min="10758" style="1" width="20.66"/>
    <col collapsed="false" customWidth="true" hidden="false" outlineLevel="0" max="10759" min="10759" style="1" width="22.44"/>
    <col collapsed="false" customWidth="true" hidden="false" outlineLevel="0" max="10760" min="10760" style="1" width="19.33"/>
    <col collapsed="false" customWidth="true" hidden="false" outlineLevel="0" max="10761" min="10761" style="1" width="17.77"/>
    <col collapsed="false" customWidth="true" hidden="false" outlineLevel="0" max="10762" min="10762" style="1" width="20.44"/>
    <col collapsed="false" customWidth="false" hidden="false" outlineLevel="0" max="10764" min="10763" style="1" width="9"/>
    <col collapsed="false" customWidth="true" hidden="false" outlineLevel="0" max="10765" min="10765" style="1" width="5.66"/>
    <col collapsed="false" customWidth="true" hidden="false" outlineLevel="0" max="10766" min="10766" style="1" width="12.56"/>
    <col collapsed="false" customWidth="true" hidden="false" outlineLevel="0" max="10767" min="10767" style="1" width="17.77"/>
    <col collapsed="false" customWidth="false" hidden="false" outlineLevel="0" max="11008" min="10768" style="1" width="9"/>
    <col collapsed="false" customWidth="true" hidden="false" outlineLevel="0" max="11009" min="11009" style="1" width="49.33"/>
    <col collapsed="false" customWidth="true" hidden="false" outlineLevel="0" max="11010" min="11010" style="1" width="10"/>
    <col collapsed="false" customWidth="true" hidden="false" outlineLevel="0" max="11012" min="11011" style="1" width="21.88"/>
    <col collapsed="false" customWidth="true" hidden="false" outlineLevel="0" max="11013" min="11013" style="1" width="20.56"/>
    <col collapsed="false" customWidth="true" hidden="false" outlineLevel="0" max="11014" min="11014" style="1" width="20.66"/>
    <col collapsed="false" customWidth="true" hidden="false" outlineLevel="0" max="11015" min="11015" style="1" width="22.44"/>
    <col collapsed="false" customWidth="true" hidden="false" outlineLevel="0" max="11016" min="11016" style="1" width="19.33"/>
    <col collapsed="false" customWidth="true" hidden="false" outlineLevel="0" max="11017" min="11017" style="1" width="17.77"/>
    <col collapsed="false" customWidth="true" hidden="false" outlineLevel="0" max="11018" min="11018" style="1" width="20.44"/>
    <col collapsed="false" customWidth="false" hidden="false" outlineLevel="0" max="11020" min="11019" style="1" width="9"/>
    <col collapsed="false" customWidth="true" hidden="false" outlineLevel="0" max="11021" min="11021" style="1" width="5.66"/>
    <col collapsed="false" customWidth="true" hidden="false" outlineLevel="0" max="11022" min="11022" style="1" width="12.56"/>
    <col collapsed="false" customWidth="true" hidden="false" outlineLevel="0" max="11023" min="11023" style="1" width="17.77"/>
    <col collapsed="false" customWidth="false" hidden="false" outlineLevel="0" max="11264" min="11024" style="1" width="9"/>
    <col collapsed="false" customWidth="true" hidden="false" outlineLevel="0" max="11265" min="11265" style="1" width="49.33"/>
    <col collapsed="false" customWidth="true" hidden="false" outlineLevel="0" max="11266" min="11266" style="1" width="10"/>
    <col collapsed="false" customWidth="true" hidden="false" outlineLevel="0" max="11268" min="11267" style="1" width="21.88"/>
    <col collapsed="false" customWidth="true" hidden="false" outlineLevel="0" max="11269" min="11269" style="1" width="20.56"/>
    <col collapsed="false" customWidth="true" hidden="false" outlineLevel="0" max="11270" min="11270" style="1" width="20.66"/>
    <col collapsed="false" customWidth="true" hidden="false" outlineLevel="0" max="11271" min="11271" style="1" width="22.44"/>
    <col collapsed="false" customWidth="true" hidden="false" outlineLevel="0" max="11272" min="11272" style="1" width="19.33"/>
    <col collapsed="false" customWidth="true" hidden="false" outlineLevel="0" max="11273" min="11273" style="1" width="17.77"/>
    <col collapsed="false" customWidth="true" hidden="false" outlineLevel="0" max="11274" min="11274" style="1" width="20.44"/>
    <col collapsed="false" customWidth="false" hidden="false" outlineLevel="0" max="11276" min="11275" style="1" width="9"/>
    <col collapsed="false" customWidth="true" hidden="false" outlineLevel="0" max="11277" min="11277" style="1" width="5.66"/>
    <col collapsed="false" customWidth="true" hidden="false" outlineLevel="0" max="11278" min="11278" style="1" width="12.56"/>
    <col collapsed="false" customWidth="true" hidden="false" outlineLevel="0" max="11279" min="11279" style="1" width="17.77"/>
    <col collapsed="false" customWidth="false" hidden="false" outlineLevel="0" max="11520" min="11280" style="1" width="9"/>
    <col collapsed="false" customWidth="true" hidden="false" outlineLevel="0" max="11521" min="11521" style="1" width="49.33"/>
    <col collapsed="false" customWidth="true" hidden="false" outlineLevel="0" max="11522" min="11522" style="1" width="10"/>
    <col collapsed="false" customWidth="true" hidden="false" outlineLevel="0" max="11524" min="11523" style="1" width="21.88"/>
    <col collapsed="false" customWidth="true" hidden="false" outlineLevel="0" max="11525" min="11525" style="1" width="20.56"/>
    <col collapsed="false" customWidth="true" hidden="false" outlineLevel="0" max="11526" min="11526" style="1" width="20.66"/>
    <col collapsed="false" customWidth="true" hidden="false" outlineLevel="0" max="11527" min="11527" style="1" width="22.44"/>
    <col collapsed="false" customWidth="true" hidden="false" outlineLevel="0" max="11528" min="11528" style="1" width="19.33"/>
    <col collapsed="false" customWidth="true" hidden="false" outlineLevel="0" max="11529" min="11529" style="1" width="17.77"/>
    <col collapsed="false" customWidth="true" hidden="false" outlineLevel="0" max="11530" min="11530" style="1" width="20.44"/>
    <col collapsed="false" customWidth="false" hidden="false" outlineLevel="0" max="11532" min="11531" style="1" width="9"/>
    <col collapsed="false" customWidth="true" hidden="false" outlineLevel="0" max="11533" min="11533" style="1" width="5.66"/>
    <col collapsed="false" customWidth="true" hidden="false" outlineLevel="0" max="11534" min="11534" style="1" width="12.56"/>
    <col collapsed="false" customWidth="true" hidden="false" outlineLevel="0" max="11535" min="11535" style="1" width="17.77"/>
    <col collapsed="false" customWidth="false" hidden="false" outlineLevel="0" max="11776" min="11536" style="1" width="9"/>
    <col collapsed="false" customWidth="true" hidden="false" outlineLevel="0" max="11777" min="11777" style="1" width="49.33"/>
    <col collapsed="false" customWidth="true" hidden="false" outlineLevel="0" max="11778" min="11778" style="1" width="10"/>
    <col collapsed="false" customWidth="true" hidden="false" outlineLevel="0" max="11780" min="11779" style="1" width="21.88"/>
    <col collapsed="false" customWidth="true" hidden="false" outlineLevel="0" max="11781" min="11781" style="1" width="20.56"/>
    <col collapsed="false" customWidth="true" hidden="false" outlineLevel="0" max="11782" min="11782" style="1" width="20.66"/>
    <col collapsed="false" customWidth="true" hidden="false" outlineLevel="0" max="11783" min="11783" style="1" width="22.44"/>
    <col collapsed="false" customWidth="true" hidden="false" outlineLevel="0" max="11784" min="11784" style="1" width="19.33"/>
    <col collapsed="false" customWidth="true" hidden="false" outlineLevel="0" max="11785" min="11785" style="1" width="17.77"/>
    <col collapsed="false" customWidth="true" hidden="false" outlineLevel="0" max="11786" min="11786" style="1" width="20.44"/>
    <col collapsed="false" customWidth="false" hidden="false" outlineLevel="0" max="11788" min="11787" style="1" width="9"/>
    <col collapsed="false" customWidth="true" hidden="false" outlineLevel="0" max="11789" min="11789" style="1" width="5.66"/>
    <col collapsed="false" customWidth="true" hidden="false" outlineLevel="0" max="11790" min="11790" style="1" width="12.56"/>
    <col collapsed="false" customWidth="true" hidden="false" outlineLevel="0" max="11791" min="11791" style="1" width="17.77"/>
    <col collapsed="false" customWidth="false" hidden="false" outlineLevel="0" max="12032" min="11792" style="1" width="9"/>
    <col collapsed="false" customWidth="true" hidden="false" outlineLevel="0" max="12033" min="12033" style="1" width="49.33"/>
    <col collapsed="false" customWidth="true" hidden="false" outlineLevel="0" max="12034" min="12034" style="1" width="10"/>
    <col collapsed="false" customWidth="true" hidden="false" outlineLevel="0" max="12036" min="12035" style="1" width="21.88"/>
    <col collapsed="false" customWidth="true" hidden="false" outlineLevel="0" max="12037" min="12037" style="1" width="20.56"/>
    <col collapsed="false" customWidth="true" hidden="false" outlineLevel="0" max="12038" min="12038" style="1" width="20.66"/>
    <col collapsed="false" customWidth="true" hidden="false" outlineLevel="0" max="12039" min="12039" style="1" width="22.44"/>
    <col collapsed="false" customWidth="true" hidden="false" outlineLevel="0" max="12040" min="12040" style="1" width="19.33"/>
    <col collapsed="false" customWidth="true" hidden="false" outlineLevel="0" max="12041" min="12041" style="1" width="17.77"/>
    <col collapsed="false" customWidth="true" hidden="false" outlineLevel="0" max="12042" min="12042" style="1" width="20.44"/>
    <col collapsed="false" customWidth="false" hidden="false" outlineLevel="0" max="12044" min="12043" style="1" width="9"/>
    <col collapsed="false" customWidth="true" hidden="false" outlineLevel="0" max="12045" min="12045" style="1" width="5.66"/>
    <col collapsed="false" customWidth="true" hidden="false" outlineLevel="0" max="12046" min="12046" style="1" width="12.56"/>
    <col collapsed="false" customWidth="true" hidden="false" outlineLevel="0" max="12047" min="12047" style="1" width="17.77"/>
    <col collapsed="false" customWidth="false" hidden="false" outlineLevel="0" max="12288" min="12048" style="1" width="9"/>
    <col collapsed="false" customWidth="true" hidden="false" outlineLevel="0" max="12289" min="12289" style="1" width="49.33"/>
    <col collapsed="false" customWidth="true" hidden="false" outlineLevel="0" max="12290" min="12290" style="1" width="10"/>
    <col collapsed="false" customWidth="true" hidden="false" outlineLevel="0" max="12292" min="12291" style="1" width="21.88"/>
    <col collapsed="false" customWidth="true" hidden="false" outlineLevel="0" max="12293" min="12293" style="1" width="20.56"/>
    <col collapsed="false" customWidth="true" hidden="false" outlineLevel="0" max="12294" min="12294" style="1" width="20.66"/>
    <col collapsed="false" customWidth="true" hidden="false" outlineLevel="0" max="12295" min="12295" style="1" width="22.44"/>
    <col collapsed="false" customWidth="true" hidden="false" outlineLevel="0" max="12296" min="12296" style="1" width="19.33"/>
    <col collapsed="false" customWidth="true" hidden="false" outlineLevel="0" max="12297" min="12297" style="1" width="17.77"/>
    <col collapsed="false" customWidth="true" hidden="false" outlineLevel="0" max="12298" min="12298" style="1" width="20.44"/>
    <col collapsed="false" customWidth="false" hidden="false" outlineLevel="0" max="12300" min="12299" style="1" width="9"/>
    <col collapsed="false" customWidth="true" hidden="false" outlineLevel="0" max="12301" min="12301" style="1" width="5.66"/>
    <col collapsed="false" customWidth="true" hidden="false" outlineLevel="0" max="12302" min="12302" style="1" width="12.56"/>
    <col collapsed="false" customWidth="true" hidden="false" outlineLevel="0" max="12303" min="12303" style="1" width="17.77"/>
    <col collapsed="false" customWidth="false" hidden="false" outlineLevel="0" max="12544" min="12304" style="1" width="9"/>
    <col collapsed="false" customWidth="true" hidden="false" outlineLevel="0" max="12545" min="12545" style="1" width="49.33"/>
    <col collapsed="false" customWidth="true" hidden="false" outlineLevel="0" max="12546" min="12546" style="1" width="10"/>
    <col collapsed="false" customWidth="true" hidden="false" outlineLevel="0" max="12548" min="12547" style="1" width="21.88"/>
    <col collapsed="false" customWidth="true" hidden="false" outlineLevel="0" max="12549" min="12549" style="1" width="20.56"/>
    <col collapsed="false" customWidth="true" hidden="false" outlineLevel="0" max="12550" min="12550" style="1" width="20.66"/>
    <col collapsed="false" customWidth="true" hidden="false" outlineLevel="0" max="12551" min="12551" style="1" width="22.44"/>
    <col collapsed="false" customWidth="true" hidden="false" outlineLevel="0" max="12552" min="12552" style="1" width="19.33"/>
    <col collapsed="false" customWidth="true" hidden="false" outlineLevel="0" max="12553" min="12553" style="1" width="17.77"/>
    <col collapsed="false" customWidth="true" hidden="false" outlineLevel="0" max="12554" min="12554" style="1" width="20.44"/>
    <col collapsed="false" customWidth="false" hidden="false" outlineLevel="0" max="12556" min="12555" style="1" width="9"/>
    <col collapsed="false" customWidth="true" hidden="false" outlineLevel="0" max="12557" min="12557" style="1" width="5.66"/>
    <col collapsed="false" customWidth="true" hidden="false" outlineLevel="0" max="12558" min="12558" style="1" width="12.56"/>
    <col collapsed="false" customWidth="true" hidden="false" outlineLevel="0" max="12559" min="12559" style="1" width="17.77"/>
    <col collapsed="false" customWidth="false" hidden="false" outlineLevel="0" max="12800" min="12560" style="1" width="9"/>
    <col collapsed="false" customWidth="true" hidden="false" outlineLevel="0" max="12801" min="12801" style="1" width="49.33"/>
    <col collapsed="false" customWidth="true" hidden="false" outlineLevel="0" max="12802" min="12802" style="1" width="10"/>
    <col collapsed="false" customWidth="true" hidden="false" outlineLevel="0" max="12804" min="12803" style="1" width="21.88"/>
    <col collapsed="false" customWidth="true" hidden="false" outlineLevel="0" max="12805" min="12805" style="1" width="20.56"/>
    <col collapsed="false" customWidth="true" hidden="false" outlineLevel="0" max="12806" min="12806" style="1" width="20.66"/>
    <col collapsed="false" customWidth="true" hidden="false" outlineLevel="0" max="12807" min="12807" style="1" width="22.44"/>
    <col collapsed="false" customWidth="true" hidden="false" outlineLevel="0" max="12808" min="12808" style="1" width="19.33"/>
    <col collapsed="false" customWidth="true" hidden="false" outlineLevel="0" max="12809" min="12809" style="1" width="17.77"/>
    <col collapsed="false" customWidth="true" hidden="false" outlineLevel="0" max="12810" min="12810" style="1" width="20.44"/>
    <col collapsed="false" customWidth="false" hidden="false" outlineLevel="0" max="12812" min="12811" style="1" width="9"/>
    <col collapsed="false" customWidth="true" hidden="false" outlineLevel="0" max="12813" min="12813" style="1" width="5.66"/>
    <col collapsed="false" customWidth="true" hidden="false" outlineLevel="0" max="12814" min="12814" style="1" width="12.56"/>
    <col collapsed="false" customWidth="true" hidden="false" outlineLevel="0" max="12815" min="12815" style="1" width="17.77"/>
    <col collapsed="false" customWidth="false" hidden="false" outlineLevel="0" max="13056" min="12816" style="1" width="9"/>
    <col collapsed="false" customWidth="true" hidden="false" outlineLevel="0" max="13057" min="13057" style="1" width="49.33"/>
    <col collapsed="false" customWidth="true" hidden="false" outlineLevel="0" max="13058" min="13058" style="1" width="10"/>
    <col collapsed="false" customWidth="true" hidden="false" outlineLevel="0" max="13060" min="13059" style="1" width="21.88"/>
    <col collapsed="false" customWidth="true" hidden="false" outlineLevel="0" max="13061" min="13061" style="1" width="20.56"/>
    <col collapsed="false" customWidth="true" hidden="false" outlineLevel="0" max="13062" min="13062" style="1" width="20.66"/>
    <col collapsed="false" customWidth="true" hidden="false" outlineLevel="0" max="13063" min="13063" style="1" width="22.44"/>
    <col collapsed="false" customWidth="true" hidden="false" outlineLevel="0" max="13064" min="13064" style="1" width="19.33"/>
    <col collapsed="false" customWidth="true" hidden="false" outlineLevel="0" max="13065" min="13065" style="1" width="17.77"/>
    <col collapsed="false" customWidth="true" hidden="false" outlineLevel="0" max="13066" min="13066" style="1" width="20.44"/>
    <col collapsed="false" customWidth="false" hidden="false" outlineLevel="0" max="13068" min="13067" style="1" width="9"/>
    <col collapsed="false" customWidth="true" hidden="false" outlineLevel="0" max="13069" min="13069" style="1" width="5.66"/>
    <col collapsed="false" customWidth="true" hidden="false" outlineLevel="0" max="13070" min="13070" style="1" width="12.56"/>
    <col collapsed="false" customWidth="true" hidden="false" outlineLevel="0" max="13071" min="13071" style="1" width="17.77"/>
    <col collapsed="false" customWidth="false" hidden="false" outlineLevel="0" max="13312" min="13072" style="1" width="9"/>
    <col collapsed="false" customWidth="true" hidden="false" outlineLevel="0" max="13313" min="13313" style="1" width="49.33"/>
    <col collapsed="false" customWidth="true" hidden="false" outlineLevel="0" max="13314" min="13314" style="1" width="10"/>
    <col collapsed="false" customWidth="true" hidden="false" outlineLevel="0" max="13316" min="13315" style="1" width="21.88"/>
    <col collapsed="false" customWidth="true" hidden="false" outlineLevel="0" max="13317" min="13317" style="1" width="20.56"/>
    <col collapsed="false" customWidth="true" hidden="false" outlineLevel="0" max="13318" min="13318" style="1" width="20.66"/>
    <col collapsed="false" customWidth="true" hidden="false" outlineLevel="0" max="13319" min="13319" style="1" width="22.44"/>
    <col collapsed="false" customWidth="true" hidden="false" outlineLevel="0" max="13320" min="13320" style="1" width="19.33"/>
    <col collapsed="false" customWidth="true" hidden="false" outlineLevel="0" max="13321" min="13321" style="1" width="17.77"/>
    <col collapsed="false" customWidth="true" hidden="false" outlineLevel="0" max="13322" min="13322" style="1" width="20.44"/>
    <col collapsed="false" customWidth="false" hidden="false" outlineLevel="0" max="13324" min="13323" style="1" width="9"/>
    <col collapsed="false" customWidth="true" hidden="false" outlineLevel="0" max="13325" min="13325" style="1" width="5.66"/>
    <col collapsed="false" customWidth="true" hidden="false" outlineLevel="0" max="13326" min="13326" style="1" width="12.56"/>
    <col collapsed="false" customWidth="true" hidden="false" outlineLevel="0" max="13327" min="13327" style="1" width="17.77"/>
    <col collapsed="false" customWidth="false" hidden="false" outlineLevel="0" max="13568" min="13328" style="1" width="9"/>
    <col collapsed="false" customWidth="true" hidden="false" outlineLevel="0" max="13569" min="13569" style="1" width="49.33"/>
    <col collapsed="false" customWidth="true" hidden="false" outlineLevel="0" max="13570" min="13570" style="1" width="10"/>
    <col collapsed="false" customWidth="true" hidden="false" outlineLevel="0" max="13572" min="13571" style="1" width="21.88"/>
    <col collapsed="false" customWidth="true" hidden="false" outlineLevel="0" max="13573" min="13573" style="1" width="20.56"/>
    <col collapsed="false" customWidth="true" hidden="false" outlineLevel="0" max="13574" min="13574" style="1" width="20.66"/>
    <col collapsed="false" customWidth="true" hidden="false" outlineLevel="0" max="13575" min="13575" style="1" width="22.44"/>
    <col collapsed="false" customWidth="true" hidden="false" outlineLevel="0" max="13576" min="13576" style="1" width="19.33"/>
    <col collapsed="false" customWidth="true" hidden="false" outlineLevel="0" max="13577" min="13577" style="1" width="17.77"/>
    <col collapsed="false" customWidth="true" hidden="false" outlineLevel="0" max="13578" min="13578" style="1" width="20.44"/>
    <col collapsed="false" customWidth="false" hidden="false" outlineLevel="0" max="13580" min="13579" style="1" width="9"/>
    <col collapsed="false" customWidth="true" hidden="false" outlineLevel="0" max="13581" min="13581" style="1" width="5.66"/>
    <col collapsed="false" customWidth="true" hidden="false" outlineLevel="0" max="13582" min="13582" style="1" width="12.56"/>
    <col collapsed="false" customWidth="true" hidden="false" outlineLevel="0" max="13583" min="13583" style="1" width="17.77"/>
    <col collapsed="false" customWidth="false" hidden="false" outlineLevel="0" max="13824" min="13584" style="1" width="9"/>
    <col collapsed="false" customWidth="true" hidden="false" outlineLevel="0" max="13825" min="13825" style="1" width="49.33"/>
    <col collapsed="false" customWidth="true" hidden="false" outlineLevel="0" max="13826" min="13826" style="1" width="10"/>
    <col collapsed="false" customWidth="true" hidden="false" outlineLevel="0" max="13828" min="13827" style="1" width="21.88"/>
    <col collapsed="false" customWidth="true" hidden="false" outlineLevel="0" max="13829" min="13829" style="1" width="20.56"/>
    <col collapsed="false" customWidth="true" hidden="false" outlineLevel="0" max="13830" min="13830" style="1" width="20.66"/>
    <col collapsed="false" customWidth="true" hidden="false" outlineLevel="0" max="13831" min="13831" style="1" width="22.44"/>
    <col collapsed="false" customWidth="true" hidden="false" outlineLevel="0" max="13832" min="13832" style="1" width="19.33"/>
    <col collapsed="false" customWidth="true" hidden="false" outlineLevel="0" max="13833" min="13833" style="1" width="17.77"/>
    <col collapsed="false" customWidth="true" hidden="false" outlineLevel="0" max="13834" min="13834" style="1" width="20.44"/>
    <col collapsed="false" customWidth="false" hidden="false" outlineLevel="0" max="13836" min="13835" style="1" width="9"/>
    <col collapsed="false" customWidth="true" hidden="false" outlineLevel="0" max="13837" min="13837" style="1" width="5.66"/>
    <col collapsed="false" customWidth="true" hidden="false" outlineLevel="0" max="13838" min="13838" style="1" width="12.56"/>
    <col collapsed="false" customWidth="true" hidden="false" outlineLevel="0" max="13839" min="13839" style="1" width="17.77"/>
    <col collapsed="false" customWidth="false" hidden="false" outlineLevel="0" max="14080" min="13840" style="1" width="9"/>
    <col collapsed="false" customWidth="true" hidden="false" outlineLevel="0" max="14081" min="14081" style="1" width="49.33"/>
    <col collapsed="false" customWidth="true" hidden="false" outlineLevel="0" max="14082" min="14082" style="1" width="10"/>
    <col collapsed="false" customWidth="true" hidden="false" outlineLevel="0" max="14084" min="14083" style="1" width="21.88"/>
    <col collapsed="false" customWidth="true" hidden="false" outlineLevel="0" max="14085" min="14085" style="1" width="20.56"/>
    <col collapsed="false" customWidth="true" hidden="false" outlineLevel="0" max="14086" min="14086" style="1" width="20.66"/>
    <col collapsed="false" customWidth="true" hidden="false" outlineLevel="0" max="14087" min="14087" style="1" width="22.44"/>
    <col collapsed="false" customWidth="true" hidden="false" outlineLevel="0" max="14088" min="14088" style="1" width="19.33"/>
    <col collapsed="false" customWidth="true" hidden="false" outlineLevel="0" max="14089" min="14089" style="1" width="17.77"/>
    <col collapsed="false" customWidth="true" hidden="false" outlineLevel="0" max="14090" min="14090" style="1" width="20.44"/>
    <col collapsed="false" customWidth="false" hidden="false" outlineLevel="0" max="14092" min="14091" style="1" width="9"/>
    <col collapsed="false" customWidth="true" hidden="false" outlineLevel="0" max="14093" min="14093" style="1" width="5.66"/>
    <col collapsed="false" customWidth="true" hidden="false" outlineLevel="0" max="14094" min="14094" style="1" width="12.56"/>
    <col collapsed="false" customWidth="true" hidden="false" outlineLevel="0" max="14095" min="14095" style="1" width="17.77"/>
    <col collapsed="false" customWidth="false" hidden="false" outlineLevel="0" max="14336" min="14096" style="1" width="9"/>
    <col collapsed="false" customWidth="true" hidden="false" outlineLevel="0" max="14337" min="14337" style="1" width="49.33"/>
    <col collapsed="false" customWidth="true" hidden="false" outlineLevel="0" max="14338" min="14338" style="1" width="10"/>
    <col collapsed="false" customWidth="true" hidden="false" outlineLevel="0" max="14340" min="14339" style="1" width="21.88"/>
    <col collapsed="false" customWidth="true" hidden="false" outlineLevel="0" max="14341" min="14341" style="1" width="20.56"/>
    <col collapsed="false" customWidth="true" hidden="false" outlineLevel="0" max="14342" min="14342" style="1" width="20.66"/>
    <col collapsed="false" customWidth="true" hidden="false" outlineLevel="0" max="14343" min="14343" style="1" width="22.44"/>
    <col collapsed="false" customWidth="true" hidden="false" outlineLevel="0" max="14344" min="14344" style="1" width="19.33"/>
    <col collapsed="false" customWidth="true" hidden="false" outlineLevel="0" max="14345" min="14345" style="1" width="17.77"/>
    <col collapsed="false" customWidth="true" hidden="false" outlineLevel="0" max="14346" min="14346" style="1" width="20.44"/>
    <col collapsed="false" customWidth="false" hidden="false" outlineLevel="0" max="14348" min="14347" style="1" width="9"/>
    <col collapsed="false" customWidth="true" hidden="false" outlineLevel="0" max="14349" min="14349" style="1" width="5.66"/>
    <col collapsed="false" customWidth="true" hidden="false" outlineLevel="0" max="14350" min="14350" style="1" width="12.56"/>
    <col collapsed="false" customWidth="true" hidden="false" outlineLevel="0" max="14351" min="14351" style="1" width="17.77"/>
    <col collapsed="false" customWidth="false" hidden="false" outlineLevel="0" max="14592" min="14352" style="1" width="9"/>
    <col collapsed="false" customWidth="true" hidden="false" outlineLevel="0" max="14593" min="14593" style="1" width="49.33"/>
    <col collapsed="false" customWidth="true" hidden="false" outlineLevel="0" max="14594" min="14594" style="1" width="10"/>
    <col collapsed="false" customWidth="true" hidden="false" outlineLevel="0" max="14596" min="14595" style="1" width="21.88"/>
    <col collapsed="false" customWidth="true" hidden="false" outlineLevel="0" max="14597" min="14597" style="1" width="20.56"/>
    <col collapsed="false" customWidth="true" hidden="false" outlineLevel="0" max="14598" min="14598" style="1" width="20.66"/>
    <col collapsed="false" customWidth="true" hidden="false" outlineLevel="0" max="14599" min="14599" style="1" width="22.44"/>
    <col collapsed="false" customWidth="true" hidden="false" outlineLevel="0" max="14600" min="14600" style="1" width="19.33"/>
    <col collapsed="false" customWidth="true" hidden="false" outlineLevel="0" max="14601" min="14601" style="1" width="17.77"/>
    <col collapsed="false" customWidth="true" hidden="false" outlineLevel="0" max="14602" min="14602" style="1" width="20.44"/>
    <col collapsed="false" customWidth="false" hidden="false" outlineLevel="0" max="14604" min="14603" style="1" width="9"/>
    <col collapsed="false" customWidth="true" hidden="false" outlineLevel="0" max="14605" min="14605" style="1" width="5.66"/>
    <col collapsed="false" customWidth="true" hidden="false" outlineLevel="0" max="14606" min="14606" style="1" width="12.56"/>
    <col collapsed="false" customWidth="true" hidden="false" outlineLevel="0" max="14607" min="14607" style="1" width="17.77"/>
    <col collapsed="false" customWidth="false" hidden="false" outlineLevel="0" max="14848" min="14608" style="1" width="9"/>
    <col collapsed="false" customWidth="true" hidden="false" outlineLevel="0" max="14849" min="14849" style="1" width="49.33"/>
    <col collapsed="false" customWidth="true" hidden="false" outlineLevel="0" max="14850" min="14850" style="1" width="10"/>
    <col collapsed="false" customWidth="true" hidden="false" outlineLevel="0" max="14852" min="14851" style="1" width="21.88"/>
    <col collapsed="false" customWidth="true" hidden="false" outlineLevel="0" max="14853" min="14853" style="1" width="20.56"/>
    <col collapsed="false" customWidth="true" hidden="false" outlineLevel="0" max="14854" min="14854" style="1" width="20.66"/>
    <col collapsed="false" customWidth="true" hidden="false" outlineLevel="0" max="14855" min="14855" style="1" width="22.44"/>
    <col collapsed="false" customWidth="true" hidden="false" outlineLevel="0" max="14856" min="14856" style="1" width="19.33"/>
    <col collapsed="false" customWidth="true" hidden="false" outlineLevel="0" max="14857" min="14857" style="1" width="17.77"/>
    <col collapsed="false" customWidth="true" hidden="false" outlineLevel="0" max="14858" min="14858" style="1" width="20.44"/>
    <col collapsed="false" customWidth="false" hidden="false" outlineLevel="0" max="14860" min="14859" style="1" width="9"/>
    <col collapsed="false" customWidth="true" hidden="false" outlineLevel="0" max="14861" min="14861" style="1" width="5.66"/>
    <col collapsed="false" customWidth="true" hidden="false" outlineLevel="0" max="14862" min="14862" style="1" width="12.56"/>
    <col collapsed="false" customWidth="true" hidden="false" outlineLevel="0" max="14863" min="14863" style="1" width="17.77"/>
    <col collapsed="false" customWidth="false" hidden="false" outlineLevel="0" max="15104" min="14864" style="1" width="9"/>
    <col collapsed="false" customWidth="true" hidden="false" outlineLevel="0" max="15105" min="15105" style="1" width="49.33"/>
    <col collapsed="false" customWidth="true" hidden="false" outlineLevel="0" max="15106" min="15106" style="1" width="10"/>
    <col collapsed="false" customWidth="true" hidden="false" outlineLevel="0" max="15108" min="15107" style="1" width="21.88"/>
    <col collapsed="false" customWidth="true" hidden="false" outlineLevel="0" max="15109" min="15109" style="1" width="20.56"/>
    <col collapsed="false" customWidth="true" hidden="false" outlineLevel="0" max="15110" min="15110" style="1" width="20.66"/>
    <col collapsed="false" customWidth="true" hidden="false" outlineLevel="0" max="15111" min="15111" style="1" width="22.44"/>
    <col collapsed="false" customWidth="true" hidden="false" outlineLevel="0" max="15112" min="15112" style="1" width="19.33"/>
    <col collapsed="false" customWidth="true" hidden="false" outlineLevel="0" max="15113" min="15113" style="1" width="17.77"/>
    <col collapsed="false" customWidth="true" hidden="false" outlineLevel="0" max="15114" min="15114" style="1" width="20.44"/>
    <col collapsed="false" customWidth="false" hidden="false" outlineLevel="0" max="15116" min="15115" style="1" width="9"/>
    <col collapsed="false" customWidth="true" hidden="false" outlineLevel="0" max="15117" min="15117" style="1" width="5.66"/>
    <col collapsed="false" customWidth="true" hidden="false" outlineLevel="0" max="15118" min="15118" style="1" width="12.56"/>
    <col collapsed="false" customWidth="true" hidden="false" outlineLevel="0" max="15119" min="15119" style="1" width="17.77"/>
    <col collapsed="false" customWidth="false" hidden="false" outlineLevel="0" max="15360" min="15120" style="1" width="9"/>
    <col collapsed="false" customWidth="true" hidden="false" outlineLevel="0" max="15361" min="15361" style="1" width="49.33"/>
    <col collapsed="false" customWidth="true" hidden="false" outlineLevel="0" max="15362" min="15362" style="1" width="10"/>
    <col collapsed="false" customWidth="true" hidden="false" outlineLevel="0" max="15364" min="15363" style="1" width="21.88"/>
    <col collapsed="false" customWidth="true" hidden="false" outlineLevel="0" max="15365" min="15365" style="1" width="20.56"/>
    <col collapsed="false" customWidth="true" hidden="false" outlineLevel="0" max="15366" min="15366" style="1" width="20.66"/>
    <col collapsed="false" customWidth="true" hidden="false" outlineLevel="0" max="15367" min="15367" style="1" width="22.44"/>
    <col collapsed="false" customWidth="true" hidden="false" outlineLevel="0" max="15368" min="15368" style="1" width="19.33"/>
    <col collapsed="false" customWidth="true" hidden="false" outlineLevel="0" max="15369" min="15369" style="1" width="17.77"/>
    <col collapsed="false" customWidth="true" hidden="false" outlineLevel="0" max="15370" min="15370" style="1" width="20.44"/>
    <col collapsed="false" customWidth="false" hidden="false" outlineLevel="0" max="15372" min="15371" style="1" width="9"/>
    <col collapsed="false" customWidth="true" hidden="false" outlineLevel="0" max="15373" min="15373" style="1" width="5.66"/>
    <col collapsed="false" customWidth="true" hidden="false" outlineLevel="0" max="15374" min="15374" style="1" width="12.56"/>
    <col collapsed="false" customWidth="true" hidden="false" outlineLevel="0" max="15375" min="15375" style="1" width="17.77"/>
    <col collapsed="false" customWidth="false" hidden="false" outlineLevel="0" max="15616" min="15376" style="1" width="9"/>
    <col collapsed="false" customWidth="true" hidden="false" outlineLevel="0" max="15617" min="15617" style="1" width="49.33"/>
    <col collapsed="false" customWidth="true" hidden="false" outlineLevel="0" max="15618" min="15618" style="1" width="10"/>
    <col collapsed="false" customWidth="true" hidden="false" outlineLevel="0" max="15620" min="15619" style="1" width="21.88"/>
    <col collapsed="false" customWidth="true" hidden="false" outlineLevel="0" max="15621" min="15621" style="1" width="20.56"/>
    <col collapsed="false" customWidth="true" hidden="false" outlineLevel="0" max="15622" min="15622" style="1" width="20.66"/>
    <col collapsed="false" customWidth="true" hidden="false" outlineLevel="0" max="15623" min="15623" style="1" width="22.44"/>
    <col collapsed="false" customWidth="true" hidden="false" outlineLevel="0" max="15624" min="15624" style="1" width="19.33"/>
    <col collapsed="false" customWidth="true" hidden="false" outlineLevel="0" max="15625" min="15625" style="1" width="17.77"/>
    <col collapsed="false" customWidth="true" hidden="false" outlineLevel="0" max="15626" min="15626" style="1" width="20.44"/>
    <col collapsed="false" customWidth="false" hidden="false" outlineLevel="0" max="15628" min="15627" style="1" width="9"/>
    <col collapsed="false" customWidth="true" hidden="false" outlineLevel="0" max="15629" min="15629" style="1" width="5.66"/>
    <col collapsed="false" customWidth="true" hidden="false" outlineLevel="0" max="15630" min="15630" style="1" width="12.56"/>
    <col collapsed="false" customWidth="true" hidden="false" outlineLevel="0" max="15631" min="15631" style="1" width="17.77"/>
    <col collapsed="false" customWidth="false" hidden="false" outlineLevel="0" max="15872" min="15632" style="1" width="9"/>
    <col collapsed="false" customWidth="true" hidden="false" outlineLevel="0" max="15873" min="15873" style="1" width="49.33"/>
    <col collapsed="false" customWidth="true" hidden="false" outlineLevel="0" max="15874" min="15874" style="1" width="10"/>
    <col collapsed="false" customWidth="true" hidden="false" outlineLevel="0" max="15876" min="15875" style="1" width="21.88"/>
    <col collapsed="false" customWidth="true" hidden="false" outlineLevel="0" max="15877" min="15877" style="1" width="20.56"/>
    <col collapsed="false" customWidth="true" hidden="false" outlineLevel="0" max="15878" min="15878" style="1" width="20.66"/>
    <col collapsed="false" customWidth="true" hidden="false" outlineLevel="0" max="15879" min="15879" style="1" width="22.44"/>
    <col collapsed="false" customWidth="true" hidden="false" outlineLevel="0" max="15880" min="15880" style="1" width="19.33"/>
    <col collapsed="false" customWidth="true" hidden="false" outlineLevel="0" max="15881" min="15881" style="1" width="17.77"/>
    <col collapsed="false" customWidth="true" hidden="false" outlineLevel="0" max="15882" min="15882" style="1" width="20.44"/>
    <col collapsed="false" customWidth="false" hidden="false" outlineLevel="0" max="15884" min="15883" style="1" width="9"/>
    <col collapsed="false" customWidth="true" hidden="false" outlineLevel="0" max="15885" min="15885" style="1" width="5.66"/>
    <col collapsed="false" customWidth="true" hidden="false" outlineLevel="0" max="15886" min="15886" style="1" width="12.56"/>
    <col collapsed="false" customWidth="true" hidden="false" outlineLevel="0" max="15887" min="15887" style="1" width="17.77"/>
    <col collapsed="false" customWidth="false" hidden="false" outlineLevel="0" max="16128" min="15888" style="1" width="9"/>
    <col collapsed="false" customWidth="true" hidden="false" outlineLevel="0" max="16129" min="16129" style="1" width="49.33"/>
    <col collapsed="false" customWidth="true" hidden="false" outlineLevel="0" max="16130" min="16130" style="1" width="10"/>
    <col collapsed="false" customWidth="true" hidden="false" outlineLevel="0" max="16132" min="16131" style="1" width="21.88"/>
    <col collapsed="false" customWidth="true" hidden="false" outlineLevel="0" max="16133" min="16133" style="1" width="20.56"/>
    <col collapsed="false" customWidth="true" hidden="false" outlineLevel="0" max="16134" min="16134" style="1" width="20.66"/>
    <col collapsed="false" customWidth="true" hidden="false" outlineLevel="0" max="16135" min="16135" style="1" width="22.44"/>
    <col collapsed="false" customWidth="true" hidden="false" outlineLevel="0" max="16136" min="16136" style="1" width="19.33"/>
    <col collapsed="false" customWidth="true" hidden="false" outlineLevel="0" max="16137" min="16137" style="1" width="17.77"/>
    <col collapsed="false" customWidth="true" hidden="false" outlineLevel="0" max="16138" min="16138" style="1" width="20.44"/>
    <col collapsed="false" customWidth="false" hidden="false" outlineLevel="0" max="16140" min="16139" style="1" width="9"/>
    <col collapsed="false" customWidth="true" hidden="false" outlineLevel="0" max="16141" min="16141" style="1" width="5.66"/>
    <col collapsed="false" customWidth="true" hidden="false" outlineLevel="0" max="16142" min="16142" style="1" width="12.56"/>
    <col collapsed="false" customWidth="true" hidden="false" outlineLevel="0" max="16143" min="16143" style="1" width="17.77"/>
    <col collapsed="false" customWidth="false" hidden="false" outlineLevel="0" max="16384" min="16144" style="1" width="9"/>
  </cols>
  <sheetData>
    <row r="1" customFormat="false" ht="24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customFormat="false" ht="27" hidden="false" customHeight="true" outlineLevel="0" collapsed="false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customFormat="false" ht="25.5" hidden="false" customHeight="true" outlineLevel="0" collapsed="false">
      <c r="A3" s="4" t="s">
        <v>55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customFormat="false" ht="22.5" hidden="false" customHeight="true" outlineLevel="0" collapsed="false">
      <c r="A4" s="27" t="s">
        <v>16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</row>
    <row r="5" customFormat="false" ht="12.75" hidden="false" customHeight="true" outlineLevel="0" collapsed="false">
      <c r="A5" s="3" t="s">
        <v>3</v>
      </c>
      <c r="B5" s="2" t="s">
        <v>17</v>
      </c>
      <c r="C5" s="5" t="s">
        <v>56</v>
      </c>
      <c r="D5" s="5"/>
      <c r="E5" s="5"/>
      <c r="F5" s="5"/>
      <c r="G5" s="5" t="s">
        <v>57</v>
      </c>
      <c r="H5" s="5"/>
      <c r="I5" s="5"/>
      <c r="J5" s="5"/>
      <c r="K5" s="2" t="s">
        <v>6</v>
      </c>
      <c r="L5" s="2"/>
      <c r="M5" s="2"/>
    </row>
    <row r="6" customFormat="false" ht="31.5" hidden="false" customHeight="true" outlineLevel="0" collapsed="false">
      <c r="A6" s="3"/>
      <c r="B6" s="2"/>
      <c r="C6" s="3" t="s">
        <v>7</v>
      </c>
      <c r="D6" s="3" t="s">
        <v>7</v>
      </c>
      <c r="E6" s="3" t="s">
        <v>7</v>
      </c>
      <c r="F6" s="6" t="s">
        <v>8</v>
      </c>
      <c r="G6" s="3" t="s">
        <v>7</v>
      </c>
      <c r="H6" s="3" t="s">
        <v>7</v>
      </c>
      <c r="I6" s="3" t="s">
        <v>7</v>
      </c>
      <c r="J6" s="6" t="s">
        <v>8</v>
      </c>
      <c r="K6" s="7" t="s">
        <v>9</v>
      </c>
      <c r="L6" s="7"/>
      <c r="M6" s="7"/>
    </row>
    <row r="7" customFormat="false" ht="27.75" hidden="false" customHeight="true" outlineLevel="0" collapsed="false">
      <c r="A7" s="28" t="s">
        <v>58</v>
      </c>
      <c r="B7" s="29" t="n">
        <v>2</v>
      </c>
      <c r="C7" s="21" t="n">
        <v>34.75</v>
      </c>
      <c r="D7" s="21" t="n">
        <v>35</v>
      </c>
      <c r="E7" s="21" t="n">
        <v>42.5</v>
      </c>
      <c r="F7" s="11" t="n">
        <f aca="false">(SUM(C7:E7)/3)</f>
        <v>37.4166666666667</v>
      </c>
      <c r="G7" s="21" t="n">
        <v>67.15</v>
      </c>
      <c r="H7" s="21" t="n">
        <v>42.65</v>
      </c>
      <c r="I7" s="21" t="n">
        <v>78.9</v>
      </c>
      <c r="J7" s="11" t="n">
        <f aca="false">AVERAGE(G7:I7)</f>
        <v>62.9</v>
      </c>
      <c r="K7" s="30" t="n">
        <f aca="false">IF(F7&lt;J7,F7,J7)*B7</f>
        <v>74.8333333333333</v>
      </c>
      <c r="L7" s="30"/>
      <c r="M7" s="30"/>
      <c r="N7" s="31"/>
      <c r="O7" s="31"/>
    </row>
    <row r="8" customFormat="false" ht="27.75" hidden="false" customHeight="true" outlineLevel="0" collapsed="false">
      <c r="A8" s="28" t="s">
        <v>59</v>
      </c>
      <c r="B8" s="29" t="n">
        <v>2</v>
      </c>
      <c r="C8" s="21" t="n">
        <v>25.8</v>
      </c>
      <c r="D8" s="21" t="n">
        <v>16.88</v>
      </c>
      <c r="E8" s="21" t="n">
        <v>30</v>
      </c>
      <c r="F8" s="11" t="n">
        <f aca="false">(SUM(C8:E8)/3)</f>
        <v>24.2266666666667</v>
      </c>
      <c r="G8" s="21" t="n">
        <v>38.6</v>
      </c>
      <c r="H8" s="21" t="n">
        <v>35.9</v>
      </c>
      <c r="I8" s="21" t="n">
        <v>96.2</v>
      </c>
      <c r="J8" s="11" t="n">
        <f aca="false">AVERAGE(G8:I8)</f>
        <v>56.9</v>
      </c>
      <c r="K8" s="30" t="n">
        <f aca="false">IF(F8&lt;J8,F8,J8)*B8</f>
        <v>48.4533333333333</v>
      </c>
      <c r="L8" s="30"/>
      <c r="M8" s="30"/>
      <c r="N8" s="31"/>
      <c r="O8" s="31"/>
    </row>
    <row r="9" customFormat="false" ht="27.75" hidden="false" customHeight="true" outlineLevel="0" collapsed="false">
      <c r="A9" s="28" t="s">
        <v>60</v>
      </c>
      <c r="B9" s="29" t="n">
        <v>2</v>
      </c>
      <c r="C9" s="21" t="n">
        <v>25.2</v>
      </c>
      <c r="D9" s="21" t="n">
        <v>49</v>
      </c>
      <c r="E9" s="21" t="n">
        <v>26</v>
      </c>
      <c r="F9" s="11" t="n">
        <f aca="false">(SUM(C9:E9)/3)</f>
        <v>33.4</v>
      </c>
      <c r="G9" s="21" t="n">
        <v>30.03</v>
      </c>
      <c r="H9" s="21" t="n">
        <v>39.9</v>
      </c>
      <c r="I9" s="21" t="n">
        <v>39.97</v>
      </c>
      <c r="J9" s="11" t="n">
        <f aca="false">AVERAGE(G9:I9)</f>
        <v>36.6333333333333</v>
      </c>
      <c r="K9" s="30" t="n">
        <f aca="false">IF(F9&lt;J9,F9,J9)*B9</f>
        <v>66.8</v>
      </c>
      <c r="L9" s="30"/>
      <c r="M9" s="30"/>
      <c r="N9" s="31"/>
      <c r="O9" s="31"/>
    </row>
    <row r="10" customFormat="false" ht="27.75" hidden="false" customHeight="true" outlineLevel="0" collapsed="false">
      <c r="A10" s="28" t="s">
        <v>61</v>
      </c>
      <c r="B10" s="29" t="n">
        <v>1</v>
      </c>
      <c r="C10" s="21" t="n">
        <v>47.42</v>
      </c>
      <c r="D10" s="21" t="n">
        <v>26.74</v>
      </c>
      <c r="E10" s="21" t="n">
        <v>23.95</v>
      </c>
      <c r="F10" s="11" t="n">
        <f aca="false">(SUM(C10:E10)/3)</f>
        <v>32.7033333333333</v>
      </c>
      <c r="G10" s="21" t="n">
        <v>39.98</v>
      </c>
      <c r="H10" s="21" t="n">
        <v>28.02</v>
      </c>
      <c r="I10" s="21" t="n">
        <v>47.78</v>
      </c>
      <c r="J10" s="11" t="n">
        <f aca="false">AVERAGE(G10:I10)</f>
        <v>38.5933333333333</v>
      </c>
      <c r="K10" s="30" t="n">
        <f aca="false">IF(F10&lt;J10,F10,J10)*B10</f>
        <v>32.7033333333333</v>
      </c>
      <c r="L10" s="30"/>
      <c r="M10" s="30"/>
      <c r="N10" s="31"/>
      <c r="O10" s="31"/>
    </row>
    <row r="11" customFormat="false" ht="27.75" hidden="false" customHeight="true" outlineLevel="0" collapsed="false">
      <c r="A11" s="28" t="s">
        <v>62</v>
      </c>
      <c r="B11" s="29" t="n">
        <v>2</v>
      </c>
      <c r="C11" s="21" t="n">
        <v>29.5</v>
      </c>
      <c r="D11" s="21" t="n">
        <v>49.9</v>
      </c>
      <c r="E11" s="21" t="n">
        <v>56.33</v>
      </c>
      <c r="F11" s="11" t="n">
        <f aca="false">(SUM(C11:E11)/3)</f>
        <v>45.2433333333333</v>
      </c>
      <c r="G11" s="21" t="n">
        <v>42.66</v>
      </c>
      <c r="H11" s="21" t="n">
        <v>20.99</v>
      </c>
      <c r="I11" s="21" t="n">
        <v>33.3</v>
      </c>
      <c r="J11" s="11" t="n">
        <f aca="false">AVERAGE(G11:I11)</f>
        <v>32.3166666666667</v>
      </c>
      <c r="K11" s="30" t="n">
        <f aca="false">IF(F11&lt;J11,F11,J11)*B11</f>
        <v>64.6333333333333</v>
      </c>
      <c r="L11" s="30"/>
      <c r="M11" s="30"/>
      <c r="N11" s="31"/>
      <c r="O11" s="31"/>
    </row>
    <row r="12" customFormat="false" ht="27.75" hidden="false" customHeight="true" outlineLevel="0" collapsed="false">
      <c r="A12" s="28" t="s">
        <v>63</v>
      </c>
      <c r="B12" s="29" t="n">
        <v>1</v>
      </c>
      <c r="C12" s="21" t="n">
        <v>580</v>
      </c>
      <c r="D12" s="21" t="n">
        <v>580</v>
      </c>
      <c r="E12" s="21" t="n">
        <v>310.23</v>
      </c>
      <c r="F12" s="11" t="n">
        <f aca="false">(SUM(C12:E12)/3)</f>
        <v>490.076666666667</v>
      </c>
      <c r="G12" s="21" t="n">
        <v>764.9</v>
      </c>
      <c r="H12" s="21" t="n">
        <v>764.1</v>
      </c>
      <c r="I12" s="21" t="n">
        <v>803.15</v>
      </c>
      <c r="J12" s="11" t="n">
        <f aca="false">AVERAGE(G12:I12)</f>
        <v>777.383333333333</v>
      </c>
      <c r="K12" s="30" t="n">
        <f aca="false">IF(F12&lt;J12,F12,J12)*B12</f>
        <v>490.076666666667</v>
      </c>
      <c r="L12" s="30"/>
      <c r="M12" s="30"/>
      <c r="N12" s="31"/>
      <c r="O12" s="31"/>
    </row>
    <row r="13" customFormat="false" ht="27.75" hidden="false" customHeight="true" outlineLevel="0" collapsed="false">
      <c r="A13" s="28" t="s">
        <v>64</v>
      </c>
      <c r="B13" s="29" t="n">
        <v>2</v>
      </c>
      <c r="C13" s="21" t="n">
        <v>60</v>
      </c>
      <c r="D13" s="21" t="n">
        <v>60</v>
      </c>
      <c r="E13" s="21" t="n">
        <v>36</v>
      </c>
      <c r="F13" s="11" t="n">
        <f aca="false">(SUM(C13:E13)/3)</f>
        <v>52</v>
      </c>
      <c r="G13" s="21" t="n">
        <v>14.9</v>
      </c>
      <c r="H13" s="21" t="n">
        <v>16.7</v>
      </c>
      <c r="I13" s="21" t="n">
        <v>23.89</v>
      </c>
      <c r="J13" s="11" t="n">
        <f aca="false">AVERAGE(G13:I13)</f>
        <v>18.4966666666667</v>
      </c>
      <c r="K13" s="30" t="n">
        <f aca="false">IF(F13&lt;J13,F13,J13)*B13</f>
        <v>36.9933333333333</v>
      </c>
      <c r="L13" s="30"/>
      <c r="M13" s="30"/>
      <c r="N13" s="31"/>
      <c r="O13" s="31"/>
    </row>
    <row r="14" customFormat="false" ht="27.75" hidden="false" customHeight="true" outlineLevel="0" collapsed="false">
      <c r="A14" s="28" t="s">
        <v>65</v>
      </c>
      <c r="B14" s="29" t="n">
        <v>2</v>
      </c>
      <c r="C14" s="21" t="n">
        <v>44</v>
      </c>
      <c r="D14" s="21" t="n">
        <v>46</v>
      </c>
      <c r="E14" s="21" t="n">
        <v>44.45</v>
      </c>
      <c r="F14" s="11" t="n">
        <f aca="false">(SUM(C14:E14)/3)</f>
        <v>44.8166666666667</v>
      </c>
      <c r="G14" s="21" t="n">
        <v>29.9</v>
      </c>
      <c r="H14" s="21" t="n">
        <v>39.9</v>
      </c>
      <c r="I14" s="21" t="n">
        <v>29.53</v>
      </c>
      <c r="J14" s="11" t="n">
        <f aca="false">AVERAGE(G14:I14)</f>
        <v>33.11</v>
      </c>
      <c r="K14" s="30" t="n">
        <f aca="false">IF(F14&lt;J14,F14,J14)*B14</f>
        <v>66.22</v>
      </c>
      <c r="L14" s="30"/>
      <c r="M14" s="30"/>
      <c r="N14" s="31"/>
      <c r="O14" s="31"/>
    </row>
    <row r="15" customFormat="false" ht="27.75" hidden="false" customHeight="true" outlineLevel="0" collapsed="false">
      <c r="A15" s="28" t="s">
        <v>66</v>
      </c>
      <c r="B15" s="29" t="n">
        <v>1</v>
      </c>
      <c r="C15" s="21" t="n">
        <v>18</v>
      </c>
      <c r="D15" s="21" t="n">
        <v>28.95</v>
      </c>
      <c r="E15" s="21" t="n">
        <v>24.4</v>
      </c>
      <c r="F15" s="11" t="n">
        <f aca="false">(SUM(C15:E15)/3)</f>
        <v>23.7833333333333</v>
      </c>
      <c r="G15" s="21" t="n">
        <v>29.09</v>
      </c>
      <c r="H15" s="21" t="n">
        <v>41.55</v>
      </c>
      <c r="I15" s="21" t="n">
        <v>28.79</v>
      </c>
      <c r="J15" s="11" t="n">
        <f aca="false">AVERAGE(G15:I15)</f>
        <v>33.1433333333333</v>
      </c>
      <c r="K15" s="30" t="n">
        <f aca="false">IF(F15&lt;J15,F15,J15)*B15</f>
        <v>23.7833333333333</v>
      </c>
      <c r="L15" s="30"/>
      <c r="M15" s="30"/>
      <c r="N15" s="31"/>
      <c r="O15" s="31"/>
    </row>
    <row r="16" customFormat="false" ht="27.75" hidden="false" customHeight="true" outlineLevel="0" collapsed="false">
      <c r="A16" s="28" t="s">
        <v>67</v>
      </c>
      <c r="B16" s="29" t="n">
        <v>2</v>
      </c>
      <c r="C16" s="21" t="n">
        <v>6.6</v>
      </c>
      <c r="D16" s="21" t="n">
        <v>5.05</v>
      </c>
      <c r="E16" s="21" t="n">
        <v>5.6</v>
      </c>
      <c r="F16" s="11" t="n">
        <f aca="false">(SUM(C16:E16)/3)</f>
        <v>5.75</v>
      </c>
      <c r="G16" s="21" t="n">
        <v>4</v>
      </c>
      <c r="H16" s="21" t="n">
        <v>4.49</v>
      </c>
      <c r="I16" s="21" t="n">
        <v>4.23</v>
      </c>
      <c r="J16" s="11" t="n">
        <f aca="false">AVERAGE(G16:I16)</f>
        <v>4.24</v>
      </c>
      <c r="K16" s="30" t="n">
        <f aca="false">IF(F16&lt;J16,F16,J16)*B16</f>
        <v>8.48</v>
      </c>
      <c r="L16" s="30"/>
      <c r="M16" s="30"/>
      <c r="N16" s="31"/>
      <c r="O16" s="31"/>
    </row>
    <row r="17" customFormat="false" ht="27.75" hidden="false" customHeight="true" outlineLevel="0" collapsed="false">
      <c r="A17" s="28" t="s">
        <v>68</v>
      </c>
      <c r="B17" s="29" t="n">
        <v>2</v>
      </c>
      <c r="C17" s="21" t="n">
        <v>8.9</v>
      </c>
      <c r="D17" s="21" t="n">
        <v>14</v>
      </c>
      <c r="E17" s="21" t="n">
        <v>11.04</v>
      </c>
      <c r="F17" s="11" t="n">
        <f aca="false">(SUM(C17:E17)/3)</f>
        <v>11.3133333333333</v>
      </c>
      <c r="G17" s="21" t="n">
        <v>7.49</v>
      </c>
      <c r="H17" s="21" t="n">
        <v>6.9</v>
      </c>
      <c r="I17" s="21" t="n">
        <v>8.29</v>
      </c>
      <c r="J17" s="11" t="n">
        <f aca="false">AVERAGE(G17:I17)</f>
        <v>7.56</v>
      </c>
      <c r="K17" s="30" t="n">
        <f aca="false">IF(F17&lt;J17,F17,J17)*B17</f>
        <v>15.12</v>
      </c>
      <c r="L17" s="30"/>
      <c r="M17" s="30"/>
      <c r="N17" s="31"/>
      <c r="O17" s="31"/>
    </row>
    <row r="18" customFormat="false" ht="27.75" hidden="false" customHeight="true" outlineLevel="0" collapsed="false">
      <c r="A18" s="28" t="s">
        <v>69</v>
      </c>
      <c r="B18" s="29" t="n">
        <v>2</v>
      </c>
      <c r="C18" s="21" t="n">
        <v>9.3</v>
      </c>
      <c r="D18" s="21" t="n">
        <v>9.01</v>
      </c>
      <c r="E18" s="21" t="n">
        <v>7.97</v>
      </c>
      <c r="F18" s="11" t="n">
        <f aca="false">(SUM(C18:E18)/3)</f>
        <v>8.76</v>
      </c>
      <c r="G18" s="21" t="n">
        <v>8.45</v>
      </c>
      <c r="H18" s="21" t="n">
        <v>9.99</v>
      </c>
      <c r="I18" s="21" t="n">
        <v>9.88</v>
      </c>
      <c r="J18" s="11" t="n">
        <f aca="false">AVERAGE(G18:I18)</f>
        <v>9.44</v>
      </c>
      <c r="K18" s="30" t="n">
        <f aca="false">IF(F18&lt;J18,F18,J18)*B18</f>
        <v>17.52</v>
      </c>
      <c r="L18" s="30"/>
      <c r="M18" s="30"/>
      <c r="N18" s="31"/>
      <c r="O18" s="31"/>
    </row>
    <row r="19" customFormat="false" ht="27.75" hidden="false" customHeight="true" outlineLevel="0" collapsed="false">
      <c r="A19" s="28" t="s">
        <v>70</v>
      </c>
      <c r="B19" s="29" t="n">
        <v>2</v>
      </c>
      <c r="C19" s="21" t="n">
        <v>6</v>
      </c>
      <c r="D19" s="21" t="n">
        <v>4.5</v>
      </c>
      <c r="E19" s="21" t="n">
        <v>2.03</v>
      </c>
      <c r="F19" s="11" t="n">
        <f aca="false">(SUM(C19:E19)/3)</f>
        <v>4.17666666666667</v>
      </c>
      <c r="G19" s="21" t="n">
        <v>3.89</v>
      </c>
      <c r="H19" s="21" t="n">
        <v>2.88</v>
      </c>
      <c r="I19" s="21" t="n">
        <v>5.19</v>
      </c>
      <c r="J19" s="11" t="n">
        <f aca="false">AVERAGE(G19:I19)</f>
        <v>3.98666666666667</v>
      </c>
      <c r="K19" s="30" t="n">
        <f aca="false">IF(F19&lt;J19,F19,J19)*B19</f>
        <v>7.97333333333333</v>
      </c>
      <c r="L19" s="30"/>
      <c r="M19" s="30"/>
      <c r="N19" s="31"/>
      <c r="O19" s="31"/>
    </row>
    <row r="20" customFormat="false" ht="27.75" hidden="false" customHeight="true" outlineLevel="0" collapsed="false">
      <c r="A20" s="28" t="s">
        <v>71</v>
      </c>
      <c r="B20" s="29" t="n">
        <v>2</v>
      </c>
      <c r="C20" s="21" t="n">
        <v>11.43</v>
      </c>
      <c r="D20" s="21" t="n">
        <v>7.11</v>
      </c>
      <c r="E20" s="21" t="n">
        <v>4.7</v>
      </c>
      <c r="F20" s="11" t="n">
        <f aca="false">(SUM(C20:E20)/3)</f>
        <v>7.74666666666667</v>
      </c>
      <c r="G20" s="21" t="n">
        <v>8.79</v>
      </c>
      <c r="H20" s="21" t="n">
        <v>5.99</v>
      </c>
      <c r="I20" s="21" t="n">
        <v>5.93</v>
      </c>
      <c r="J20" s="11" t="n">
        <f aca="false">AVERAGE(G20:I20)</f>
        <v>6.90333333333333</v>
      </c>
      <c r="K20" s="30" t="n">
        <f aca="false">IF(F20&lt;J20,F20,J20)*B20</f>
        <v>13.8066666666667</v>
      </c>
      <c r="L20" s="30"/>
      <c r="M20" s="30"/>
      <c r="N20" s="31"/>
      <c r="O20" s="31"/>
    </row>
    <row r="21" customFormat="false" ht="27.75" hidden="false" customHeight="true" outlineLevel="0" collapsed="false">
      <c r="A21" s="32" t="s">
        <v>72</v>
      </c>
      <c r="B21" s="29" t="n">
        <v>2</v>
      </c>
      <c r="C21" s="21" t="n">
        <v>19</v>
      </c>
      <c r="D21" s="21" t="n">
        <v>19</v>
      </c>
      <c r="E21" s="21" t="n">
        <v>25.87</v>
      </c>
      <c r="F21" s="11" t="n">
        <f aca="false">(SUM(C21:E21)/3)</f>
        <v>21.29</v>
      </c>
      <c r="G21" s="21" t="n">
        <v>8.45</v>
      </c>
      <c r="H21" s="21" t="n">
        <v>11.9</v>
      </c>
      <c r="I21" s="21" t="n">
        <v>6.9</v>
      </c>
      <c r="J21" s="11" t="n">
        <f aca="false">AVERAGE(G21:I21)</f>
        <v>9.08333333333333</v>
      </c>
      <c r="K21" s="30" t="n">
        <f aca="false">IF(F21&lt;J21,F21,J21)*B21</f>
        <v>18.1666666666667</v>
      </c>
      <c r="L21" s="30"/>
      <c r="M21" s="30"/>
      <c r="N21" s="31"/>
      <c r="O21" s="31"/>
    </row>
    <row r="22" customFormat="false" ht="27.75" hidden="false" customHeight="true" outlineLevel="0" collapsed="false">
      <c r="A22" s="28" t="s">
        <v>73</v>
      </c>
      <c r="B22" s="29" t="n">
        <v>2</v>
      </c>
      <c r="C22" s="21" t="n">
        <v>3.85</v>
      </c>
      <c r="D22" s="21" t="n">
        <v>3.75</v>
      </c>
      <c r="E22" s="21" t="n">
        <v>2</v>
      </c>
      <c r="F22" s="11" t="n">
        <f aca="false">(SUM(C22:E22)/3)</f>
        <v>3.2</v>
      </c>
      <c r="G22" s="21" t="n">
        <v>5.78</v>
      </c>
      <c r="H22" s="21" t="n">
        <v>4.99</v>
      </c>
      <c r="I22" s="21" t="n">
        <v>3.5</v>
      </c>
      <c r="J22" s="11" t="n">
        <f aca="false">AVERAGE(G22:I22)</f>
        <v>4.75666666666667</v>
      </c>
      <c r="K22" s="30" t="n">
        <f aca="false">IF(F22&lt;J22,F22,J22)*B22</f>
        <v>6.4</v>
      </c>
      <c r="L22" s="30"/>
      <c r="M22" s="30"/>
      <c r="N22" s="31"/>
      <c r="O22" s="31"/>
    </row>
    <row r="23" customFormat="false" ht="27.75" hidden="false" customHeight="true" outlineLevel="0" collapsed="false">
      <c r="A23" s="28" t="s">
        <v>74</v>
      </c>
      <c r="B23" s="29" t="n">
        <v>1</v>
      </c>
      <c r="C23" s="21" t="n">
        <v>37.19</v>
      </c>
      <c r="D23" s="21" t="n">
        <v>52.4</v>
      </c>
      <c r="E23" s="21" t="n">
        <v>48</v>
      </c>
      <c r="F23" s="11" t="n">
        <f aca="false">(SUM(C23:E23)/3)</f>
        <v>45.8633333333333</v>
      </c>
      <c r="G23" s="21" t="n">
        <v>31.31</v>
      </c>
      <c r="H23" s="21" t="n">
        <v>43.22</v>
      </c>
      <c r="I23" s="21" t="n">
        <v>35.88</v>
      </c>
      <c r="J23" s="11" t="n">
        <f aca="false">AVERAGE(G23:I23)</f>
        <v>36.8033333333333</v>
      </c>
      <c r="K23" s="30" t="n">
        <f aca="false">IF(F23&lt;J23,F23,J23)*B23</f>
        <v>36.8033333333333</v>
      </c>
      <c r="L23" s="30"/>
      <c r="M23" s="30"/>
      <c r="N23" s="31"/>
      <c r="O23" s="31"/>
    </row>
    <row r="24" customFormat="false" ht="27.75" hidden="false" customHeight="true" outlineLevel="0" collapsed="false">
      <c r="A24" s="28" t="s">
        <v>75</v>
      </c>
      <c r="B24" s="29" t="n">
        <v>1</v>
      </c>
      <c r="C24" s="21" t="n">
        <v>39.3</v>
      </c>
      <c r="D24" s="21" t="n">
        <v>40.23</v>
      </c>
      <c r="E24" s="21" t="n">
        <v>70.9</v>
      </c>
      <c r="F24" s="11" t="n">
        <f aca="false">(SUM(C24:E24)/3)</f>
        <v>50.1433333333333</v>
      </c>
      <c r="G24" s="21" t="n">
        <v>143.1</v>
      </c>
      <c r="H24" s="21" t="n">
        <v>179.32</v>
      </c>
      <c r="I24" s="21" t="n">
        <v>112.41</v>
      </c>
      <c r="J24" s="11" t="n">
        <f aca="false">AVERAGE(G24:I24)</f>
        <v>144.943333333333</v>
      </c>
      <c r="K24" s="30" t="n">
        <f aca="false">IF(F24&lt;J24,F24,J24)*B24</f>
        <v>50.1433333333333</v>
      </c>
      <c r="L24" s="30"/>
      <c r="M24" s="30"/>
      <c r="N24" s="31"/>
      <c r="O24" s="31"/>
    </row>
    <row r="25" customFormat="false" ht="27.75" hidden="false" customHeight="true" outlineLevel="0" collapsed="false">
      <c r="A25" s="28" t="s">
        <v>76</v>
      </c>
      <c r="B25" s="29" t="n">
        <v>1</v>
      </c>
      <c r="C25" s="21" t="n">
        <v>42.73</v>
      </c>
      <c r="D25" s="21" t="n">
        <v>42.73</v>
      </c>
      <c r="E25" s="21" t="n">
        <v>42.73</v>
      </c>
      <c r="F25" s="11" t="n">
        <f aca="false">(SUM(C25:E25)/3)</f>
        <v>42.73</v>
      </c>
      <c r="G25" s="21" t="n">
        <v>51.68</v>
      </c>
      <c r="H25" s="21" t="n">
        <v>53.6</v>
      </c>
      <c r="I25" s="21" t="n">
        <v>59.9</v>
      </c>
      <c r="J25" s="11" t="n">
        <f aca="false">AVERAGE(G25:I25)</f>
        <v>55.06</v>
      </c>
      <c r="K25" s="30" t="n">
        <f aca="false">IF(F25&lt;J25,F25,J25)*B25</f>
        <v>42.73</v>
      </c>
      <c r="L25" s="30"/>
      <c r="M25" s="30"/>
      <c r="N25" s="31"/>
      <c r="O25" s="31"/>
    </row>
    <row r="26" customFormat="false" ht="27.75" hidden="false" customHeight="true" outlineLevel="0" collapsed="false">
      <c r="A26" s="28" t="s">
        <v>77</v>
      </c>
      <c r="B26" s="29" t="n">
        <v>1</v>
      </c>
      <c r="C26" s="21" t="n">
        <v>84.75</v>
      </c>
      <c r="D26" s="21" t="n">
        <v>60</v>
      </c>
      <c r="E26" s="21" t="n">
        <v>48</v>
      </c>
      <c r="F26" s="11" t="n">
        <f aca="false">(SUM(C26:E26)/3)</f>
        <v>64.25</v>
      </c>
      <c r="G26" s="21" t="n">
        <v>42</v>
      </c>
      <c r="H26" s="21" t="n">
        <v>39.02</v>
      </c>
      <c r="I26" s="21" t="n">
        <v>22.99</v>
      </c>
      <c r="J26" s="11" t="n">
        <f aca="false">AVERAGE(G26:I26)</f>
        <v>34.67</v>
      </c>
      <c r="K26" s="30" t="n">
        <f aca="false">IF(F26&lt;J26,F26,J26)*B26</f>
        <v>34.67</v>
      </c>
      <c r="L26" s="30"/>
      <c r="M26" s="30"/>
      <c r="N26" s="31"/>
      <c r="O26" s="31"/>
    </row>
    <row r="27" customFormat="false" ht="57" hidden="false" customHeight="true" outlineLevel="0" collapsed="false">
      <c r="A27" s="33" t="s">
        <v>78</v>
      </c>
      <c r="B27" s="29" t="n">
        <v>1</v>
      </c>
      <c r="C27" s="21" t="n">
        <v>63.45</v>
      </c>
      <c r="D27" s="21" t="n">
        <v>80</v>
      </c>
      <c r="E27" s="21" t="n">
        <v>57.45</v>
      </c>
      <c r="F27" s="11" t="n">
        <f aca="false">(SUM(C27:E27)/3)</f>
        <v>66.9666666666667</v>
      </c>
      <c r="G27" s="21" t="n">
        <v>46.18</v>
      </c>
      <c r="H27" s="21" t="n">
        <v>40.37</v>
      </c>
      <c r="I27" s="21" t="n">
        <v>58.95</v>
      </c>
      <c r="J27" s="11" t="n">
        <f aca="false">AVERAGE(G27:I27)</f>
        <v>48.5</v>
      </c>
      <c r="K27" s="30" t="n">
        <f aca="false">IF(F27&lt;J27,F27,J27)*B27</f>
        <v>48.5</v>
      </c>
      <c r="L27" s="30"/>
      <c r="M27" s="30"/>
      <c r="N27" s="31"/>
      <c r="O27" s="31"/>
    </row>
    <row r="28" customFormat="false" ht="27.75" hidden="false" customHeight="true" outlineLevel="0" collapsed="false">
      <c r="A28" s="28" t="s">
        <v>79</v>
      </c>
      <c r="B28" s="29" t="n">
        <v>1</v>
      </c>
      <c r="C28" s="21" t="n">
        <v>52.5</v>
      </c>
      <c r="D28" s="21" t="n">
        <v>16.39</v>
      </c>
      <c r="E28" s="21" t="n">
        <v>12.7</v>
      </c>
      <c r="F28" s="11" t="n">
        <f aca="false">(SUM(C28:E28)/3)</f>
        <v>27.1966666666667</v>
      </c>
      <c r="G28" s="21" t="n">
        <v>22.95</v>
      </c>
      <c r="H28" s="21" t="n">
        <v>31.41</v>
      </c>
      <c r="I28" s="21" t="n">
        <v>25</v>
      </c>
      <c r="J28" s="11" t="n">
        <f aca="false">AVERAGE(G28:I28)</f>
        <v>26.4533333333333</v>
      </c>
      <c r="K28" s="30" t="n">
        <f aca="false">IF(F28&lt;J28,F28,J28)*B28</f>
        <v>26.4533333333333</v>
      </c>
      <c r="L28" s="30"/>
      <c r="M28" s="30"/>
      <c r="N28" s="31"/>
      <c r="O28" s="31"/>
    </row>
    <row r="29" customFormat="false" ht="27.75" hidden="false" customHeight="true" outlineLevel="0" collapsed="false">
      <c r="A29" s="28" t="s">
        <v>80</v>
      </c>
      <c r="B29" s="29" t="n">
        <v>1</v>
      </c>
      <c r="C29" s="21" t="n">
        <v>297</v>
      </c>
      <c r="D29" s="21" t="n">
        <v>297</v>
      </c>
      <c r="E29" s="21" t="n">
        <v>223.887</v>
      </c>
      <c r="F29" s="11" t="n">
        <f aca="false">(SUM(C29:E29)/3)</f>
        <v>272.629</v>
      </c>
      <c r="G29" s="21" t="n">
        <v>269.1</v>
      </c>
      <c r="H29" s="21" t="n">
        <v>278.91</v>
      </c>
      <c r="I29" s="21" t="n">
        <v>306.97</v>
      </c>
      <c r="J29" s="11" t="n">
        <f aca="false">AVERAGE(G29:I29)</f>
        <v>284.993333333333</v>
      </c>
      <c r="K29" s="30" t="n">
        <f aca="false">IF(F29&lt;J29,F29,J29)*B29</f>
        <v>272.629</v>
      </c>
      <c r="L29" s="30"/>
      <c r="M29" s="30"/>
      <c r="N29" s="31"/>
      <c r="O29" s="31"/>
    </row>
    <row r="30" customFormat="false" ht="27.75" hidden="false" customHeight="true" outlineLevel="0" collapsed="false">
      <c r="A30" s="28" t="s">
        <v>81</v>
      </c>
      <c r="B30" s="29" t="n">
        <v>1</v>
      </c>
      <c r="C30" s="21" t="n">
        <v>15.29</v>
      </c>
      <c r="D30" s="21" t="n">
        <v>20.05</v>
      </c>
      <c r="E30" s="21" t="n">
        <v>20.02</v>
      </c>
      <c r="F30" s="11" t="n">
        <f aca="false">(SUM(C30:E30)/3)</f>
        <v>18.4533333333333</v>
      </c>
      <c r="G30" s="21" t="n">
        <v>12.9</v>
      </c>
      <c r="H30" s="21" t="n">
        <v>16</v>
      </c>
      <c r="I30" s="21" t="n">
        <v>25.65</v>
      </c>
      <c r="J30" s="11" t="n">
        <f aca="false">AVERAGE(G30:I30)</f>
        <v>18.1833333333333</v>
      </c>
      <c r="K30" s="30" t="n">
        <f aca="false">IF(F30&lt;J30,F30,J30)*B30</f>
        <v>18.1833333333333</v>
      </c>
      <c r="L30" s="30"/>
      <c r="M30" s="30"/>
      <c r="N30" s="31"/>
      <c r="O30" s="31"/>
    </row>
    <row r="31" customFormat="false" ht="29.25" hidden="false" customHeight="true" outlineLevel="0" collapsed="false">
      <c r="A31" s="28" t="s">
        <v>82</v>
      </c>
      <c r="B31" s="29" t="n">
        <v>1</v>
      </c>
      <c r="C31" s="21" t="n">
        <v>16.02</v>
      </c>
      <c r="D31" s="21" t="n">
        <v>16</v>
      </c>
      <c r="E31" s="21" t="n">
        <v>21.4</v>
      </c>
      <c r="F31" s="11" t="n">
        <f aca="false">(SUM(C31:E31)/3)</f>
        <v>17.8066666666667</v>
      </c>
      <c r="G31" s="21" t="n">
        <v>29.14</v>
      </c>
      <c r="H31" s="21" t="n">
        <v>10.99</v>
      </c>
      <c r="I31" s="21" t="n">
        <v>12.9</v>
      </c>
      <c r="J31" s="11" t="n">
        <f aca="false">AVERAGE(G31:I31)</f>
        <v>17.6766666666667</v>
      </c>
      <c r="K31" s="30" t="n">
        <f aca="false">IF(F31&lt;J31,F31,J31)*B31</f>
        <v>17.6766666666667</v>
      </c>
      <c r="L31" s="30"/>
      <c r="M31" s="30"/>
      <c r="N31" s="31"/>
      <c r="O31" s="31"/>
    </row>
    <row r="32" customFormat="false" ht="27.75" hidden="false" customHeight="true" outlineLevel="0" collapsed="false">
      <c r="A32" s="28" t="s">
        <v>83</v>
      </c>
      <c r="B32" s="29" t="n">
        <v>1</v>
      </c>
      <c r="C32" s="21" t="n">
        <v>16.18</v>
      </c>
      <c r="D32" s="21" t="n">
        <v>10.67</v>
      </c>
      <c r="E32" s="21" t="n">
        <v>10.67</v>
      </c>
      <c r="F32" s="11" t="n">
        <f aca="false">(SUM(C32:E32)/3)</f>
        <v>12.5066666666667</v>
      </c>
      <c r="G32" s="21" t="n">
        <v>13.3</v>
      </c>
      <c r="H32" s="21" t="n">
        <v>17</v>
      </c>
      <c r="I32" s="21" t="n">
        <v>18.51</v>
      </c>
      <c r="J32" s="11" t="n">
        <f aca="false">AVERAGE(G32:I32)</f>
        <v>16.27</v>
      </c>
      <c r="K32" s="30" t="n">
        <f aca="false">IF(F32&lt;J32,F32,J32)*B32</f>
        <v>12.5066666666667</v>
      </c>
      <c r="L32" s="30"/>
      <c r="M32" s="30"/>
      <c r="N32" s="31"/>
      <c r="O32" s="31"/>
    </row>
    <row r="33" customFormat="false" ht="34.5" hidden="false" customHeight="true" outlineLevel="0" collapsed="false">
      <c r="A33" s="34" t="s">
        <v>84</v>
      </c>
      <c r="B33" s="29" t="n">
        <v>1</v>
      </c>
      <c r="C33" s="21" t="n">
        <v>364.5</v>
      </c>
      <c r="D33" s="21" t="n">
        <v>364.5</v>
      </c>
      <c r="E33" s="21" t="n">
        <v>366</v>
      </c>
      <c r="F33" s="11" t="n">
        <f aca="false">(SUM(C33:E33)/3)</f>
        <v>365</v>
      </c>
      <c r="G33" s="21" t="n">
        <v>240</v>
      </c>
      <c r="H33" s="21" t="n">
        <v>401.93</v>
      </c>
      <c r="I33" s="21" t="n">
        <v>242</v>
      </c>
      <c r="J33" s="11" t="n">
        <f aca="false">AVERAGE(G33:I33)</f>
        <v>294.643333333333</v>
      </c>
      <c r="K33" s="30" t="n">
        <f aca="false">IF(F33&lt;J33,F33,J33)*B33</f>
        <v>294.643333333333</v>
      </c>
      <c r="L33" s="30"/>
      <c r="M33" s="30"/>
      <c r="N33" s="31"/>
      <c r="O33" s="31"/>
    </row>
    <row r="34" customFormat="false" ht="27.75" hidden="false" customHeight="true" outlineLevel="0" collapsed="false">
      <c r="A34" s="28" t="s">
        <v>85</v>
      </c>
      <c r="B34" s="29" t="n">
        <v>1</v>
      </c>
      <c r="C34" s="21" t="n">
        <v>122.5</v>
      </c>
      <c r="D34" s="21" t="n">
        <v>122.5</v>
      </c>
      <c r="E34" s="21" t="n">
        <v>122.5</v>
      </c>
      <c r="F34" s="11" t="n">
        <f aca="false">(SUM(C34:E34)/3)</f>
        <v>122.5</v>
      </c>
      <c r="G34" s="21" t="n">
        <v>30.13</v>
      </c>
      <c r="H34" s="21" t="n">
        <v>41.61</v>
      </c>
      <c r="I34" s="21" t="n">
        <v>31.32</v>
      </c>
      <c r="J34" s="11" t="n">
        <f aca="false">AVERAGE(G34:I34)</f>
        <v>34.3533333333333</v>
      </c>
      <c r="K34" s="30" t="n">
        <f aca="false">IF(F34&lt;J34,F34,J34)*B34</f>
        <v>34.3533333333333</v>
      </c>
      <c r="L34" s="30"/>
      <c r="M34" s="30"/>
      <c r="N34" s="31"/>
      <c r="O34" s="31"/>
    </row>
    <row r="35" customFormat="false" ht="27.75" hidden="false" customHeight="true" outlineLevel="0" collapsed="false">
      <c r="A35" s="28" t="s">
        <v>86</v>
      </c>
      <c r="B35" s="29" t="n">
        <v>1</v>
      </c>
      <c r="C35" s="21" t="n">
        <v>275</v>
      </c>
      <c r="D35" s="21" t="n">
        <v>427</v>
      </c>
      <c r="E35" s="21" t="n">
        <v>238.43</v>
      </c>
      <c r="F35" s="11" t="n">
        <f aca="false">(SUM(C35:E35)/3)</f>
        <v>313.476666666667</v>
      </c>
      <c r="G35" s="21" t="n">
        <v>68.68</v>
      </c>
      <c r="H35" s="21" t="n">
        <v>124.95</v>
      </c>
      <c r="I35" s="21" t="n">
        <v>118</v>
      </c>
      <c r="J35" s="11" t="n">
        <f aca="false">AVERAGE(G35:I35)</f>
        <v>103.876666666667</v>
      </c>
      <c r="K35" s="30" t="n">
        <f aca="false">IF(F35&lt;J35,F35,J35)*B35</f>
        <v>103.876666666667</v>
      </c>
      <c r="L35" s="30"/>
      <c r="M35" s="30"/>
      <c r="N35" s="31"/>
      <c r="O35" s="31"/>
    </row>
    <row r="36" customFormat="false" ht="27.75" hidden="false" customHeight="true" outlineLevel="0" collapsed="false">
      <c r="A36" s="28" t="s">
        <v>87</v>
      </c>
      <c r="B36" s="29" t="n">
        <v>1</v>
      </c>
      <c r="C36" s="21" t="n">
        <v>37</v>
      </c>
      <c r="D36" s="21" t="n">
        <v>29.48</v>
      </c>
      <c r="E36" s="21" t="n">
        <v>30.75</v>
      </c>
      <c r="F36" s="11" t="n">
        <f aca="false">(SUM(C36:E36)/3)</f>
        <v>32.41</v>
      </c>
      <c r="G36" s="21" t="n">
        <v>31.8</v>
      </c>
      <c r="H36" s="21" t="n">
        <v>39.08</v>
      </c>
      <c r="I36" s="21" t="n">
        <v>33.23</v>
      </c>
      <c r="J36" s="11" t="n">
        <f aca="false">AVERAGE(G36:I36)</f>
        <v>34.7033333333333</v>
      </c>
      <c r="K36" s="30" t="n">
        <f aca="false">IF(F36&lt;J36,F36,J36)*B36</f>
        <v>32.41</v>
      </c>
      <c r="L36" s="30"/>
      <c r="M36" s="30"/>
      <c r="N36" s="31"/>
      <c r="O36" s="31"/>
    </row>
    <row r="37" customFormat="false" ht="27.75" hidden="false" customHeight="true" outlineLevel="0" collapsed="false">
      <c r="A37" s="28" t="s">
        <v>88</v>
      </c>
      <c r="B37" s="29" t="n">
        <v>1</v>
      </c>
      <c r="C37" s="21" t="n">
        <v>27.04</v>
      </c>
      <c r="D37" s="21" t="n">
        <v>22.75</v>
      </c>
      <c r="E37" s="21" t="n">
        <v>22.75</v>
      </c>
      <c r="F37" s="11" t="n">
        <f aca="false">(SUM(C37:E37)/3)</f>
        <v>24.18</v>
      </c>
      <c r="G37" s="21" t="n">
        <v>34.79</v>
      </c>
      <c r="H37" s="21" t="n">
        <v>35.56</v>
      </c>
      <c r="I37" s="21" t="n">
        <v>27.74</v>
      </c>
      <c r="J37" s="11" t="n">
        <f aca="false">AVERAGE(G37:I37)</f>
        <v>32.6966666666667</v>
      </c>
      <c r="K37" s="30" t="n">
        <f aca="false">IF(F37&lt;J37,F37,J37)*B37</f>
        <v>24.18</v>
      </c>
      <c r="L37" s="30"/>
      <c r="M37" s="30"/>
      <c r="N37" s="31"/>
      <c r="O37" s="31"/>
    </row>
    <row r="38" customFormat="false" ht="27.75" hidden="false" customHeight="true" outlineLevel="0" collapsed="false">
      <c r="A38" s="28" t="s">
        <v>89</v>
      </c>
      <c r="B38" s="29" t="n">
        <v>1</v>
      </c>
      <c r="C38" s="21" t="n">
        <v>43</v>
      </c>
      <c r="D38" s="21" t="n">
        <v>60</v>
      </c>
      <c r="E38" s="21" t="n">
        <v>40.56</v>
      </c>
      <c r="F38" s="11" t="n">
        <f aca="false">(SUM(C38:E38)/3)</f>
        <v>47.8533333333333</v>
      </c>
      <c r="G38" s="21" t="n">
        <v>34.86</v>
      </c>
      <c r="H38" s="21" t="n">
        <v>52.2</v>
      </c>
      <c r="I38" s="21" t="n">
        <v>49.84</v>
      </c>
      <c r="J38" s="11" t="n">
        <f aca="false">AVERAGE(G38:I38)</f>
        <v>45.6333333333333</v>
      </c>
      <c r="K38" s="30" t="n">
        <f aca="false">IF(F38&lt;J38,F38,J38)*B38</f>
        <v>45.6333333333333</v>
      </c>
      <c r="L38" s="30"/>
      <c r="M38" s="30"/>
      <c r="N38" s="31"/>
      <c r="O38" s="31"/>
    </row>
    <row r="39" customFormat="false" ht="48" hidden="false" customHeight="true" outlineLevel="0" collapsed="false">
      <c r="A39" s="28" t="s">
        <v>90</v>
      </c>
      <c r="B39" s="29" t="n">
        <v>2</v>
      </c>
      <c r="C39" s="21" t="n">
        <v>164.4</v>
      </c>
      <c r="D39" s="21" t="n">
        <v>247.14</v>
      </c>
      <c r="E39" s="21" t="n">
        <v>337.28</v>
      </c>
      <c r="F39" s="11" t="n">
        <f aca="false">(SUM(C39:E39)/3)</f>
        <v>249.606666666667</v>
      </c>
      <c r="G39" s="21" t="n">
        <v>346.25</v>
      </c>
      <c r="H39" s="21" t="n">
        <v>244.8</v>
      </c>
      <c r="I39" s="21" t="n">
        <v>207</v>
      </c>
      <c r="J39" s="11" t="n">
        <f aca="false">AVERAGE(G39:I39)</f>
        <v>266.016666666667</v>
      </c>
      <c r="K39" s="30" t="n">
        <f aca="false">IF(F39&lt;J39,F39,J39)*B39</f>
        <v>499.213333333333</v>
      </c>
      <c r="L39" s="30"/>
      <c r="M39" s="30"/>
      <c r="N39" s="31"/>
      <c r="O39" s="31"/>
    </row>
    <row r="40" customFormat="false" ht="27.75" hidden="false" customHeight="true" outlineLevel="0" collapsed="false">
      <c r="A40" s="28" t="s">
        <v>91</v>
      </c>
      <c r="B40" s="29" t="n">
        <v>1</v>
      </c>
      <c r="C40" s="21" t="n">
        <v>17.57</v>
      </c>
      <c r="D40" s="21" t="n">
        <v>12.86</v>
      </c>
      <c r="E40" s="21" t="n">
        <v>32</v>
      </c>
      <c r="F40" s="11" t="n">
        <f aca="false">(SUM(C40:E40)/3)</f>
        <v>20.81</v>
      </c>
      <c r="G40" s="21" t="n">
        <v>28.9</v>
      </c>
      <c r="H40" s="21" t="n">
        <v>21.71</v>
      </c>
      <c r="I40" s="21" t="n">
        <v>28.41</v>
      </c>
      <c r="J40" s="11" t="n">
        <f aca="false">AVERAGE(G40:I40)</f>
        <v>26.34</v>
      </c>
      <c r="K40" s="30" t="n">
        <f aca="false">IF(F40&lt;J40,F40,J40)*B40</f>
        <v>20.81</v>
      </c>
      <c r="L40" s="30"/>
      <c r="M40" s="30"/>
      <c r="N40" s="31"/>
      <c r="O40" s="31"/>
    </row>
    <row r="41" customFormat="false" ht="27.75" hidden="false" customHeight="true" outlineLevel="0" collapsed="false">
      <c r="A41" s="28" t="s">
        <v>92</v>
      </c>
      <c r="B41" s="29" t="n">
        <v>1</v>
      </c>
      <c r="C41" s="21" t="n">
        <v>23</v>
      </c>
      <c r="D41" s="21" t="n">
        <v>21.17</v>
      </c>
      <c r="E41" s="21" t="n">
        <v>25.6</v>
      </c>
      <c r="F41" s="11" t="n">
        <f aca="false">(SUM(C41:E41)/3)</f>
        <v>23.2566666666667</v>
      </c>
      <c r="G41" s="21" t="n">
        <v>30.66</v>
      </c>
      <c r="H41" s="21" t="n">
        <v>30.01</v>
      </c>
      <c r="I41" s="21" t="n">
        <v>30.82</v>
      </c>
      <c r="J41" s="11" t="n">
        <f aca="false">AVERAGE(G41:I41)</f>
        <v>30.4966666666667</v>
      </c>
      <c r="K41" s="30" t="n">
        <f aca="false">IF(F41&lt;J41,F41,J41)*B41</f>
        <v>23.2566666666667</v>
      </c>
      <c r="L41" s="30"/>
      <c r="M41" s="30"/>
      <c r="N41" s="31"/>
      <c r="O41" s="31"/>
    </row>
    <row r="42" customFormat="false" ht="27.75" hidden="false" customHeight="true" outlineLevel="0" collapsed="false">
      <c r="A42" s="28" t="s">
        <v>93</v>
      </c>
      <c r="B42" s="29" t="n">
        <v>1</v>
      </c>
      <c r="C42" s="21" t="n">
        <v>24.3</v>
      </c>
      <c r="D42" s="21" t="n">
        <v>21.42</v>
      </c>
      <c r="E42" s="21" t="n">
        <v>20.23</v>
      </c>
      <c r="F42" s="11" t="n">
        <f aca="false">(SUM(C42:E42)/3)</f>
        <v>21.9833333333333</v>
      </c>
      <c r="G42" s="21" t="n">
        <v>22.99</v>
      </c>
      <c r="H42" s="21" t="n">
        <v>22.42</v>
      </c>
      <c r="I42" s="21" t="n">
        <v>19.99</v>
      </c>
      <c r="J42" s="11" t="n">
        <f aca="false">AVERAGE(G42:I42)</f>
        <v>21.8</v>
      </c>
      <c r="K42" s="30" t="n">
        <f aca="false">IF(F42&lt;J42,F42,J42)*B42</f>
        <v>21.8</v>
      </c>
      <c r="L42" s="30"/>
      <c r="M42" s="30"/>
      <c r="N42" s="31"/>
      <c r="O42" s="31"/>
    </row>
    <row r="43" customFormat="false" ht="27.75" hidden="false" customHeight="true" outlineLevel="0" collapsed="false">
      <c r="A43" s="28" t="s">
        <v>94</v>
      </c>
      <c r="B43" s="29" t="n">
        <v>1</v>
      </c>
      <c r="C43" s="21" t="n">
        <v>36.13</v>
      </c>
      <c r="D43" s="21" t="n">
        <v>30.57</v>
      </c>
      <c r="E43" s="21" t="n">
        <v>22.41</v>
      </c>
      <c r="F43" s="11" t="n">
        <f aca="false">(SUM(C43:E43)/3)</f>
        <v>29.7033333333333</v>
      </c>
      <c r="G43" s="21" t="n">
        <v>27</v>
      </c>
      <c r="H43" s="21" t="n">
        <v>29.49</v>
      </c>
      <c r="I43" s="21" t="n">
        <v>37.08</v>
      </c>
      <c r="J43" s="11" t="n">
        <f aca="false">AVERAGE(G43:I43)</f>
        <v>31.19</v>
      </c>
      <c r="K43" s="30" t="n">
        <f aca="false">IF(F43&lt;J43,F43,J43)*B43</f>
        <v>29.7033333333333</v>
      </c>
      <c r="L43" s="30"/>
      <c r="M43" s="30"/>
      <c r="N43" s="31"/>
      <c r="O43" s="31"/>
    </row>
    <row r="44" customFormat="false" ht="27.75" hidden="false" customHeight="true" outlineLevel="0" collapsed="false">
      <c r="A44" s="28" t="s">
        <v>95</v>
      </c>
      <c r="B44" s="29" t="n">
        <v>1</v>
      </c>
      <c r="C44" s="21" t="n">
        <v>50.03</v>
      </c>
      <c r="D44" s="21" t="n">
        <v>23.82</v>
      </c>
      <c r="E44" s="21" t="n">
        <v>31.75</v>
      </c>
      <c r="F44" s="11" t="n">
        <f aca="false">(SUM(C44:E44)/3)</f>
        <v>35.2</v>
      </c>
      <c r="G44" s="21" t="n">
        <v>32.9</v>
      </c>
      <c r="H44" s="21" t="n">
        <v>33.2</v>
      </c>
      <c r="I44" s="21" t="n">
        <v>34.9</v>
      </c>
      <c r="J44" s="11" t="n">
        <f aca="false">AVERAGE(G44:I44)</f>
        <v>33.6666666666667</v>
      </c>
      <c r="K44" s="30" t="n">
        <f aca="false">IF(F44&lt;J44,F44,J44)*B44</f>
        <v>33.6666666666667</v>
      </c>
      <c r="L44" s="30"/>
      <c r="M44" s="30"/>
      <c r="N44" s="31"/>
      <c r="O44" s="31"/>
    </row>
    <row r="45" customFormat="false" ht="27.75" hidden="false" customHeight="true" outlineLevel="0" collapsed="false">
      <c r="A45" s="28" t="s">
        <v>96</v>
      </c>
      <c r="B45" s="29" t="n">
        <v>1</v>
      </c>
      <c r="C45" s="21" t="n">
        <v>24.58</v>
      </c>
      <c r="D45" s="21" t="n">
        <v>17.67</v>
      </c>
      <c r="E45" s="21" t="n">
        <v>16.3</v>
      </c>
      <c r="F45" s="11" t="n">
        <f aca="false">(SUM(C45:E45)/3)</f>
        <v>19.5166666666667</v>
      </c>
      <c r="G45" s="21" t="n">
        <v>16.38</v>
      </c>
      <c r="H45" s="21" t="n">
        <v>17.96</v>
      </c>
      <c r="I45" s="21" t="n">
        <v>25.32</v>
      </c>
      <c r="J45" s="11" t="n">
        <f aca="false">AVERAGE(G45:I45)</f>
        <v>19.8866666666667</v>
      </c>
      <c r="K45" s="30" t="n">
        <f aca="false">IF(F45&lt;J45,F45,J45)*B45</f>
        <v>19.5166666666667</v>
      </c>
      <c r="L45" s="30"/>
      <c r="M45" s="30"/>
      <c r="N45" s="31"/>
      <c r="O45" s="31"/>
    </row>
    <row r="46" customFormat="false" ht="27.75" hidden="false" customHeight="true" outlineLevel="0" collapsed="false">
      <c r="A46" s="28" t="s">
        <v>97</v>
      </c>
      <c r="B46" s="29" t="n">
        <v>1</v>
      </c>
      <c r="C46" s="21" t="n">
        <v>36.71</v>
      </c>
      <c r="D46" s="21" t="n">
        <v>28.59</v>
      </c>
      <c r="E46" s="21" t="n">
        <v>26.4</v>
      </c>
      <c r="F46" s="11" t="n">
        <f aca="false">(SUM(C46:E46)/3)</f>
        <v>30.5666666666667</v>
      </c>
      <c r="G46" s="21" t="n">
        <v>28.29</v>
      </c>
      <c r="H46" s="21" t="n">
        <v>34.97</v>
      </c>
      <c r="I46" s="21" t="n">
        <v>38.41</v>
      </c>
      <c r="J46" s="11" t="n">
        <f aca="false">AVERAGE(G46:I46)</f>
        <v>33.89</v>
      </c>
      <c r="K46" s="30" t="n">
        <f aca="false">IF(F46&lt;J46,F46,J46)*B46</f>
        <v>30.5666666666667</v>
      </c>
      <c r="L46" s="30"/>
      <c r="M46" s="30"/>
      <c r="N46" s="31"/>
      <c r="O46" s="31"/>
    </row>
    <row r="47" customFormat="false" ht="27.75" hidden="false" customHeight="true" outlineLevel="0" collapsed="false">
      <c r="A47" s="28" t="s">
        <v>98</v>
      </c>
      <c r="B47" s="29" t="n">
        <v>2</v>
      </c>
      <c r="C47" s="21" t="n">
        <v>55</v>
      </c>
      <c r="D47" s="21" t="n">
        <v>100.68</v>
      </c>
      <c r="E47" s="21" t="n">
        <v>149.8</v>
      </c>
      <c r="F47" s="11" t="n">
        <f aca="false">(SUM(C47:E47)/3)</f>
        <v>101.826666666667</v>
      </c>
      <c r="G47" s="21" t="n">
        <v>45.17</v>
      </c>
      <c r="H47" s="21" t="n">
        <v>39.57</v>
      </c>
      <c r="I47" s="21" t="n">
        <v>39.99</v>
      </c>
      <c r="J47" s="11" t="n">
        <f aca="false">AVERAGE(G47:I47)</f>
        <v>41.5766666666667</v>
      </c>
      <c r="K47" s="30" t="n">
        <f aca="false">IF(F47&lt;J47,F47,J47)*B47</f>
        <v>83.1533333333333</v>
      </c>
      <c r="L47" s="30"/>
      <c r="M47" s="30"/>
      <c r="N47" s="31"/>
      <c r="O47" s="31"/>
    </row>
    <row r="48" customFormat="false" ht="27.75" hidden="false" customHeight="true" outlineLevel="0" collapsed="false">
      <c r="A48" s="35" t="s">
        <v>6</v>
      </c>
      <c r="B48" s="35"/>
      <c r="C48" s="35"/>
      <c r="D48" s="35"/>
      <c r="E48" s="35"/>
      <c r="F48" s="35"/>
      <c r="G48" s="35"/>
      <c r="H48" s="35"/>
      <c r="I48" s="35"/>
      <c r="J48" s="35"/>
      <c r="K48" s="24" t="n">
        <f aca="false">SUM(K7:K47)</f>
        <v>2849.04233333333</v>
      </c>
      <c r="L48" s="24"/>
      <c r="M48" s="24"/>
    </row>
    <row r="49" customFormat="false" ht="27.75" hidden="false" customHeight="true" outlineLevel="0" collapsed="false">
      <c r="A49" s="36" t="s">
        <v>99</v>
      </c>
      <c r="B49" s="36"/>
      <c r="C49" s="36"/>
      <c r="D49" s="36"/>
      <c r="E49" s="36"/>
      <c r="F49" s="36"/>
      <c r="G49" s="36"/>
      <c r="H49" s="36"/>
      <c r="I49" s="36"/>
      <c r="J49" s="36"/>
      <c r="K49" s="22" t="n">
        <f aca="false">K48*0.2</f>
        <v>569.808466666667</v>
      </c>
      <c r="L49" s="22"/>
      <c r="M49" s="22"/>
    </row>
    <row r="50" customFormat="false" ht="27.75" hidden="false" customHeight="true" outlineLevel="0" collapsed="false">
      <c r="A50" s="37" t="s">
        <v>100</v>
      </c>
      <c r="B50" s="37"/>
      <c r="C50" s="37"/>
      <c r="D50" s="37"/>
      <c r="E50" s="37"/>
      <c r="F50" s="37"/>
      <c r="G50" s="37"/>
      <c r="H50" s="37"/>
      <c r="I50" s="37"/>
      <c r="J50" s="37"/>
      <c r="K50" s="38" t="s">
        <v>101</v>
      </c>
      <c r="L50" s="38"/>
      <c r="M50" s="38"/>
    </row>
    <row r="51" customFormat="false" ht="27.75" hidden="false" customHeight="true" outlineLevel="0" collapsed="false">
      <c r="A51" s="39" t="s">
        <v>102</v>
      </c>
      <c r="B51" s="39"/>
      <c r="C51" s="39"/>
      <c r="D51" s="39"/>
      <c r="E51" s="39"/>
      <c r="F51" s="39"/>
      <c r="G51" s="39"/>
      <c r="H51" s="39"/>
      <c r="I51" s="39"/>
      <c r="J51" s="39"/>
      <c r="K51" s="40" t="n">
        <f aca="false">(K48+K49)/60</f>
        <v>56.9808466666667</v>
      </c>
      <c r="L51" s="40"/>
      <c r="M51" s="40"/>
    </row>
    <row r="52" customFormat="false" ht="67.5" hidden="false" customHeight="true" outlineLevel="0" collapsed="false">
      <c r="A52" s="37" t="s">
        <v>103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</row>
    <row r="53" customFormat="false" ht="21.75" hidden="false" customHeight="true" outlineLevel="0" collapsed="false">
      <c r="A53" s="37" t="s">
        <v>104</v>
      </c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</row>
    <row r="54" customFormat="false" ht="27.75" hidden="false" customHeight="true" outlineLevel="0" collapsed="false">
      <c r="A54" s="41"/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</row>
    <row r="55" customFormat="false" ht="22.5" hidden="false" customHeight="true" outlineLevel="0" collapsed="false">
      <c r="A55" s="27" t="s">
        <v>44</v>
      </c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</row>
    <row r="56" customFormat="false" ht="22.5" hidden="false" customHeight="true" outlineLevel="0" collapsed="false">
      <c r="A56" s="17"/>
      <c r="B56" s="17"/>
      <c r="C56" s="42" t="s">
        <v>56</v>
      </c>
      <c r="D56" s="42"/>
      <c r="E56" s="42"/>
      <c r="F56" s="42"/>
      <c r="G56" s="42" t="s">
        <v>57</v>
      </c>
      <c r="H56" s="42"/>
      <c r="I56" s="42"/>
      <c r="J56" s="42"/>
      <c r="K56" s="2" t="s">
        <v>6</v>
      </c>
      <c r="L56" s="2"/>
      <c r="M56" s="2"/>
    </row>
    <row r="57" customFormat="false" ht="29.25" hidden="false" customHeight="true" outlineLevel="0" collapsed="false">
      <c r="A57" s="3" t="s">
        <v>3</v>
      </c>
      <c r="B57" s="2" t="s">
        <v>17</v>
      </c>
      <c r="C57" s="3" t="s">
        <v>7</v>
      </c>
      <c r="D57" s="3" t="s">
        <v>7</v>
      </c>
      <c r="E57" s="3" t="s">
        <v>7</v>
      </c>
      <c r="F57" s="43" t="s">
        <v>8</v>
      </c>
      <c r="G57" s="3" t="s">
        <v>7</v>
      </c>
      <c r="H57" s="3" t="s">
        <v>7</v>
      </c>
      <c r="I57" s="3" t="s">
        <v>7</v>
      </c>
      <c r="J57" s="43" t="s">
        <v>8</v>
      </c>
      <c r="K57" s="7" t="s">
        <v>9</v>
      </c>
      <c r="L57" s="7"/>
      <c r="M57" s="7"/>
    </row>
    <row r="58" customFormat="false" ht="27.75" hidden="false" customHeight="true" outlineLevel="0" collapsed="false">
      <c r="A58" s="28" t="s">
        <v>105</v>
      </c>
      <c r="B58" s="29" t="n">
        <v>1</v>
      </c>
      <c r="C58" s="44" t="n">
        <v>133</v>
      </c>
      <c r="D58" s="44" t="n">
        <v>126</v>
      </c>
      <c r="E58" s="44" t="n">
        <v>139</v>
      </c>
      <c r="F58" s="11" t="n">
        <f aca="false">(SUM(C58:E58)/3)</f>
        <v>132.666666666667</v>
      </c>
      <c r="G58" s="45"/>
      <c r="H58" s="45"/>
      <c r="I58" s="45"/>
      <c r="J58" s="45"/>
      <c r="K58" s="22" t="n">
        <f aca="false">F58*B58</f>
        <v>132.666666666667</v>
      </c>
      <c r="L58" s="22"/>
      <c r="M58" s="22"/>
    </row>
    <row r="59" customFormat="false" ht="27.75" hidden="false" customHeight="true" outlineLevel="0" collapsed="false">
      <c r="A59" s="28" t="s">
        <v>106</v>
      </c>
      <c r="B59" s="29" t="n">
        <v>1</v>
      </c>
      <c r="C59" s="44" t="n">
        <v>39.95</v>
      </c>
      <c r="D59" s="44" t="n">
        <v>11.46</v>
      </c>
      <c r="E59" s="44" t="n">
        <v>11.5</v>
      </c>
      <c r="F59" s="11" t="n">
        <f aca="false">(SUM(C59:E59)/3)</f>
        <v>20.97</v>
      </c>
      <c r="G59" s="45"/>
      <c r="H59" s="45"/>
      <c r="I59" s="45"/>
      <c r="J59" s="45"/>
      <c r="K59" s="22" t="n">
        <f aca="false">F59*B59</f>
        <v>20.97</v>
      </c>
      <c r="L59" s="22"/>
      <c r="M59" s="22"/>
    </row>
    <row r="60" customFormat="false" ht="27.75" hidden="false" customHeight="true" outlineLevel="0" collapsed="false">
      <c r="A60" s="28" t="s">
        <v>107</v>
      </c>
      <c r="B60" s="29" t="n">
        <v>1</v>
      </c>
      <c r="C60" s="44" t="n">
        <v>45.29</v>
      </c>
      <c r="D60" s="44" t="n">
        <v>46.75</v>
      </c>
      <c r="E60" s="44" t="n">
        <v>52.57</v>
      </c>
      <c r="F60" s="11" t="n">
        <f aca="false">(SUM(C60:E60)/3)</f>
        <v>48.2033333333333</v>
      </c>
      <c r="G60" s="45"/>
      <c r="H60" s="45"/>
      <c r="I60" s="45"/>
      <c r="J60" s="45"/>
      <c r="K60" s="22" t="n">
        <f aca="false">F60*B60</f>
        <v>48.2033333333333</v>
      </c>
      <c r="L60" s="22"/>
      <c r="M60" s="22"/>
    </row>
    <row r="61" customFormat="false" ht="27.75" hidden="false" customHeight="true" outlineLevel="0" collapsed="false">
      <c r="A61" s="35" t="s">
        <v>6</v>
      </c>
      <c r="B61" s="35"/>
      <c r="C61" s="35"/>
      <c r="D61" s="35"/>
      <c r="E61" s="35"/>
      <c r="F61" s="35"/>
      <c r="G61" s="35"/>
      <c r="H61" s="35"/>
      <c r="I61" s="35"/>
      <c r="J61" s="35"/>
      <c r="K61" s="24" t="n">
        <f aca="false">SUM(K58:K60)</f>
        <v>201.84</v>
      </c>
      <c r="L61" s="24"/>
      <c r="M61" s="24"/>
    </row>
    <row r="62" customFormat="false" ht="27.75" hidden="false" customHeight="true" outlineLevel="0" collapsed="false">
      <c r="A62" s="36" t="s">
        <v>99</v>
      </c>
      <c r="B62" s="36"/>
      <c r="C62" s="36"/>
      <c r="D62" s="36"/>
      <c r="E62" s="36"/>
      <c r="F62" s="36"/>
      <c r="G62" s="36"/>
      <c r="H62" s="36"/>
      <c r="I62" s="36"/>
      <c r="J62" s="36"/>
      <c r="K62" s="22" t="n">
        <f aca="false">K61*0.2</f>
        <v>40.368</v>
      </c>
      <c r="L62" s="22"/>
      <c r="M62" s="22"/>
    </row>
    <row r="63" customFormat="false" ht="27.75" hidden="false" customHeight="true" outlineLevel="0" collapsed="false">
      <c r="A63" s="37" t="s">
        <v>100</v>
      </c>
      <c r="B63" s="37"/>
      <c r="C63" s="37"/>
      <c r="D63" s="37"/>
      <c r="E63" s="37"/>
      <c r="F63" s="37"/>
      <c r="G63" s="37"/>
      <c r="H63" s="37"/>
      <c r="I63" s="37"/>
      <c r="J63" s="37"/>
      <c r="K63" s="38" t="n">
        <v>60</v>
      </c>
      <c r="L63" s="38"/>
      <c r="M63" s="38"/>
    </row>
    <row r="64" customFormat="false" ht="27.75" hidden="false" customHeight="true" outlineLevel="0" collapsed="false">
      <c r="A64" s="39" t="s">
        <v>108</v>
      </c>
      <c r="B64" s="39"/>
      <c r="C64" s="39"/>
      <c r="D64" s="39"/>
      <c r="E64" s="39"/>
      <c r="F64" s="39"/>
      <c r="G64" s="39"/>
      <c r="H64" s="39"/>
      <c r="I64" s="39"/>
      <c r="J64" s="39"/>
      <c r="K64" s="40" t="n">
        <f aca="false">(K61+K62)/60</f>
        <v>4.0368</v>
      </c>
      <c r="L64" s="40"/>
      <c r="M64" s="40"/>
    </row>
  </sheetData>
  <mergeCells count="77">
    <mergeCell ref="A1:M1"/>
    <mergeCell ref="A2:M2"/>
    <mergeCell ref="A3:M3"/>
    <mergeCell ref="A4:M4"/>
    <mergeCell ref="A5:A6"/>
    <mergeCell ref="C5:F5"/>
    <mergeCell ref="G5:J5"/>
    <mergeCell ref="K5:M5"/>
    <mergeCell ref="K6:M6"/>
    <mergeCell ref="K7:M7"/>
    <mergeCell ref="K8:M8"/>
    <mergeCell ref="K9:M9"/>
    <mergeCell ref="K10:M10"/>
    <mergeCell ref="K11:M11"/>
    <mergeCell ref="K12:M12"/>
    <mergeCell ref="K13:M13"/>
    <mergeCell ref="K14:M14"/>
    <mergeCell ref="K15:M15"/>
    <mergeCell ref="K16:M16"/>
    <mergeCell ref="K17:M17"/>
    <mergeCell ref="K18:M18"/>
    <mergeCell ref="K19:M19"/>
    <mergeCell ref="K20:M20"/>
    <mergeCell ref="K21:M21"/>
    <mergeCell ref="K22:M22"/>
    <mergeCell ref="K23:M23"/>
    <mergeCell ref="K24:M24"/>
    <mergeCell ref="K25:M25"/>
    <mergeCell ref="K26:M26"/>
    <mergeCell ref="K27:M27"/>
    <mergeCell ref="K28:M28"/>
    <mergeCell ref="K29:M29"/>
    <mergeCell ref="K30:M30"/>
    <mergeCell ref="K31:M31"/>
    <mergeCell ref="K32:M32"/>
    <mergeCell ref="K33:M33"/>
    <mergeCell ref="K34:M34"/>
    <mergeCell ref="K35:M35"/>
    <mergeCell ref="K36:M36"/>
    <mergeCell ref="K37:M37"/>
    <mergeCell ref="K38:M38"/>
    <mergeCell ref="K39:M39"/>
    <mergeCell ref="K40:M40"/>
    <mergeCell ref="K41:M41"/>
    <mergeCell ref="K42:M42"/>
    <mergeCell ref="K43:M43"/>
    <mergeCell ref="K44:M44"/>
    <mergeCell ref="K45:M45"/>
    <mergeCell ref="K46:M46"/>
    <mergeCell ref="K47:M47"/>
    <mergeCell ref="A48:J48"/>
    <mergeCell ref="K48:M48"/>
    <mergeCell ref="A49:J49"/>
    <mergeCell ref="K49:M49"/>
    <mergeCell ref="A50:J50"/>
    <mergeCell ref="K50:M50"/>
    <mergeCell ref="A51:J51"/>
    <mergeCell ref="K51:M51"/>
    <mergeCell ref="A52:M52"/>
    <mergeCell ref="A53:M53"/>
    <mergeCell ref="A54:M54"/>
    <mergeCell ref="A55:M55"/>
    <mergeCell ref="C56:F56"/>
    <mergeCell ref="G56:J56"/>
    <mergeCell ref="K56:M56"/>
    <mergeCell ref="K57:M57"/>
    <mergeCell ref="K58:M58"/>
    <mergeCell ref="K59:M59"/>
    <mergeCell ref="K60:M60"/>
    <mergeCell ref="A61:J61"/>
    <mergeCell ref="K61:M61"/>
    <mergeCell ref="A62:J62"/>
    <mergeCell ref="K62:M62"/>
    <mergeCell ref="A63:J63"/>
    <mergeCell ref="K63:M63"/>
    <mergeCell ref="A64:J64"/>
    <mergeCell ref="K64:M6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34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LibreOffice/24.2.2.2$Windows_X86_64 LibreOffice_project/d56cc158d8a96260b836f100ef4b4ef25d6f1a01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2024-01-22T15:50:40Z</dcterms:created>
  <dc:creator>Rosangela Costa Rodrigues</dc:creator>
  <dc:description/>
  <dc:language>pt-BR</dc:language>
  <cp:lastModifiedBy>Rosangela Costa Rodrigues</cp:lastModifiedBy>
  <dcterms:modified xsi:type="dcterms:W3CDTF">2024-01-22T15:54:00Z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